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ndrewBaird\Downloads\"/>
    </mc:Choice>
  </mc:AlternateContent>
  <xr:revisionPtr revIDLastSave="0" documentId="8_{C2E8A0EF-9E8F-471F-9257-A4B51AAA2CE0}" xr6:coauthVersionLast="47" xr6:coauthVersionMax="47" xr10:uidLastSave="{00000000-0000-0000-0000-000000000000}"/>
  <bookViews>
    <workbookView xWindow="28680" yWindow="-120" windowWidth="29040" windowHeight="15840" tabRatio="652" xr2:uid="{00000000-000D-0000-FFFF-FFFF00000000}"/>
  </bookViews>
  <sheets>
    <sheet name="Cover sheet" sheetId="49" r:id="rId1"/>
    <sheet name="Notes" sheetId="51" r:id="rId2"/>
    <sheet name="Table of contents" sheetId="50" r:id="rId3"/>
    <sheet name="Table_1" sheetId="12" r:id="rId4"/>
    <sheet name="Table_2" sheetId="31" r:id="rId5"/>
    <sheet name="Table_3" sheetId="32" r:id="rId6"/>
    <sheet name="Table_4" sheetId="47" r:id="rId7"/>
    <sheet name="Table_5" sheetId="53" r:id="rId8"/>
    <sheet name="Table_6" sheetId="52" r:id="rId9"/>
    <sheet name="Table_7" sheetId="27" r:id="rId10"/>
    <sheet name="Table_8" sheetId="48" r:id="rId11"/>
  </sheets>
  <definedNames>
    <definedName name="_s" localSheetId="7" hidden="1">#REF!</definedName>
    <definedName name="_s" localSheetId="8" hidden="1">#REF!</definedName>
    <definedName name="_s" hidden="1">#REF!</definedName>
    <definedName name="_Sort" localSheetId="7" hidden="1">#REF!</definedName>
    <definedName name="_Sort" localSheetId="8" hidden="1">#REF!</definedName>
    <definedName name="_Sort" hidden="1">#REF!</definedName>
    <definedName name="f" localSheetId="7" hidden="1">#REF!</definedName>
    <definedName name="f" localSheetId="8" hidden="1">#REF!</definedName>
    <definedName name="f" hidden="1">#REF!</definedName>
    <definedName name="m" localSheetId="7" hidden="1">#REF!</definedName>
    <definedName name="m" localSheetId="8" hidden="1">#REF!</definedName>
    <definedName name="m"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2" l="1"/>
  <c r="I8" i="12"/>
  <c r="J8" i="12"/>
  <c r="H11" i="12"/>
  <c r="I11" i="12"/>
  <c r="J11" i="12"/>
  <c r="H10" i="12"/>
  <c r="I10" i="12"/>
  <c r="J10" i="12"/>
  <c r="H9" i="12"/>
  <c r="I9" i="12"/>
  <c r="J9" i="12"/>
  <c r="H12" i="12"/>
  <c r="I12" i="12"/>
  <c r="J12" i="12"/>
  <c r="H13" i="12"/>
  <c r="I13" i="12"/>
  <c r="J13" i="12"/>
  <c r="I7" i="12"/>
  <c r="J7" i="12"/>
  <c r="H7" i="12"/>
</calcChain>
</file>

<file path=xl/sharedStrings.xml><?xml version="1.0" encoding="utf-8"?>
<sst xmlns="http://schemas.openxmlformats.org/spreadsheetml/2006/main" count="367" uniqueCount="172">
  <si>
    <t>Information</t>
  </si>
  <si>
    <t>Table of contents</t>
  </si>
  <si>
    <t>This worksheet contains one table.</t>
  </si>
  <si>
    <t>Table number</t>
  </si>
  <si>
    <t>Table title</t>
  </si>
  <si>
    <t>Table link</t>
  </si>
  <si>
    <t>Table 1</t>
  </si>
  <si>
    <t>Table_1</t>
  </si>
  <si>
    <t>Table 2</t>
  </si>
  <si>
    <t>Table_2</t>
  </si>
  <si>
    <t>Table 3</t>
  </si>
  <si>
    <t>Table_3</t>
  </si>
  <si>
    <t>Table 4</t>
  </si>
  <si>
    <t>Table_4</t>
  </si>
  <si>
    <t>Table 5</t>
  </si>
  <si>
    <t>Table_5</t>
  </si>
  <si>
    <t>Table 6</t>
  </si>
  <si>
    <t>Table_6</t>
  </si>
  <si>
    <t>Table 7</t>
  </si>
  <si>
    <t>Table_7</t>
  </si>
  <si>
    <t>Table 8</t>
  </si>
  <si>
    <t>Table_8</t>
  </si>
  <si>
    <t>Notes</t>
  </si>
  <si>
    <t>Note number</t>
  </si>
  <si>
    <t>Note text</t>
  </si>
  <si>
    <t>Useful links</t>
  </si>
  <si>
    <t>Includes Triticale up to and including 2016.</t>
  </si>
  <si>
    <t>Link to table of contents</t>
  </si>
  <si>
    <t>Crop</t>
  </si>
  <si>
    <t>Total Cereals</t>
  </si>
  <si>
    <t>Total Barley</t>
  </si>
  <si>
    <t>Wheat</t>
  </si>
  <si>
    <t>Winter Barley</t>
  </si>
  <si>
    <t>Spring Barley</t>
  </si>
  <si>
    <t>Oats</t>
  </si>
  <si>
    <t>Oilseed Rape</t>
  </si>
  <si>
    <t xml:space="preserve">Some cells in the notes column of this table are blank. This means there is no relevant note for this row. </t>
  </si>
  <si>
    <t>Year</t>
  </si>
  <si>
    <t>Spring Barley 
Area 
(Hectare)</t>
  </si>
  <si>
    <t xml:space="preserve">Spring Barley
Yield
</t>
  </si>
  <si>
    <t>Spring Barley
Production
(Tonnes)</t>
  </si>
  <si>
    <t>Winter Barley
Area 
(Hectare)</t>
  </si>
  <si>
    <t>Winter Barley
Yield
(t/ha)</t>
  </si>
  <si>
    <t>Winter Barley
Production
(Tonnes)</t>
  </si>
  <si>
    <t>Wheat
Area
(Hectare)</t>
  </si>
  <si>
    <t>Wheat
Yield
(t/ha)</t>
  </si>
  <si>
    <t>Wheat
Production
(Tonnes)</t>
  </si>
  <si>
    <t>Oats
Area 
(Hectare)</t>
  </si>
  <si>
    <t>Oats
Yield
(t/ha)</t>
  </si>
  <si>
    <t>Oats
Production
(Tonnes)</t>
  </si>
  <si>
    <t>Oilseed Rape
Area
(Hectare)</t>
  </si>
  <si>
    <t>Oilseed Rape
Yield
(t/ha)</t>
  </si>
  <si>
    <t>Oilseed Rape
Production
(Tonnes)</t>
  </si>
  <si>
    <t xml:space="preserve">Some shorthand is used in this table. [c] indicates that due to a small sample size, data are not reported to prevent disclosure of confidential information. </t>
  </si>
  <si>
    <t>Region</t>
  </si>
  <si>
    <t>All</t>
  </si>
  <si>
    <t>North Eastern Scotland</t>
  </si>
  <si>
    <t>Highlands and Islands</t>
  </si>
  <si>
    <t>Eastern Scotland</t>
  </si>
  <si>
    <t>West Central Scotland</t>
  </si>
  <si>
    <t>Southern Scotland</t>
  </si>
  <si>
    <t xml:space="preserve"> Oats</t>
  </si>
  <si>
    <t>[c]</t>
  </si>
  <si>
    <t>Total Cereals Provisional Area (Hectares)</t>
  </si>
  <si>
    <t>Total Cereals Final Area (Hectares)</t>
  </si>
  <si>
    <t>Total Cereals Percentage Difference</t>
  </si>
  <si>
    <t>Spring barley Provisional Area (Hectares)</t>
  </si>
  <si>
    <t>Spring barley Final Area (Hectares)</t>
  </si>
  <si>
    <t>Spring barley Percentage Difference</t>
  </si>
  <si>
    <t>Winter barley Provisional Area (Hectares)</t>
  </si>
  <si>
    <t>Winter barley Final Area (Hectares)</t>
  </si>
  <si>
    <t>Winter barley Percentage Difference</t>
  </si>
  <si>
    <t>Wheat Provisional Area (Hectares)</t>
  </si>
  <si>
    <t>Wheat Final Area (Hectares)</t>
  </si>
  <si>
    <t>Wheat Percentage Difference</t>
  </si>
  <si>
    <t>Oats Provisional Area (Hectares)</t>
  </si>
  <si>
    <t>Oats Final Area (Hectares)</t>
  </si>
  <si>
    <t>Oats Percentage Difference</t>
  </si>
  <si>
    <t>Oilseed Rape Provisional Area (Hectares)</t>
  </si>
  <si>
    <t>Oilseed Rape Final Area (Hectares)</t>
  </si>
  <si>
    <t>Oilseed Rape Percentage Difference</t>
  </si>
  <si>
    <t>Total Cereals Provisional Yield (t/ha)</t>
  </si>
  <si>
    <t>Total Cereals Final Yield (t/ha)</t>
  </si>
  <si>
    <t>Spring barley Provisional Yield (t/ha)</t>
  </si>
  <si>
    <t>Spring barley Final Yield (t/ha)</t>
  </si>
  <si>
    <t>Winter barley Provisional Yield (t/ha)</t>
  </si>
  <si>
    <t>Winter barley Final Yield (t/ha)</t>
  </si>
  <si>
    <t>Wheat Provisional Yield (t/ha)</t>
  </si>
  <si>
    <t>Wheat Final Yield (t/ha)</t>
  </si>
  <si>
    <t>Oats Provisional Yield (t/ha)</t>
  </si>
  <si>
    <t>Oats Final Yield (t/ha)</t>
  </si>
  <si>
    <t>Oilseed Rape Provisional Yield (t/ha)</t>
  </si>
  <si>
    <t>Oilseed Rape Final Yield (t/ha)</t>
  </si>
  <si>
    <t>Total Cereals Provisional Production (Tonnes)</t>
  </si>
  <si>
    <t>Total Cereals Final Production (Tonnes)</t>
  </si>
  <si>
    <t>Spring barley Provisional Production (Tonnes)</t>
  </si>
  <si>
    <t>Spring barley Final Production (Tonnes)</t>
  </si>
  <si>
    <t>Winter barley Provisional Production (Tonnes)</t>
  </si>
  <si>
    <t>Winter barley Final Production (Tonnes)</t>
  </si>
  <si>
    <t>Wheat Provisional Production (Tonnes)</t>
  </si>
  <si>
    <t>Wheat Final Production (Tonnes)</t>
  </si>
  <si>
    <t>Oats Provisional Production (Tonnes)</t>
  </si>
  <si>
    <t>Oats Final Production (Tonnes)</t>
  </si>
  <si>
    <t>Oilseed Rape Provisional Production (Tonnes)</t>
  </si>
  <si>
    <t>Oilseed Rape Final Production (Tonnes)</t>
  </si>
  <si>
    <t>Merchants for malting disposal (tonnes)</t>
  </si>
  <si>
    <t>Merchants for feed disposal (tonnes)</t>
  </si>
  <si>
    <t>Merchants for milling crop disposal (tonnes)</t>
  </si>
  <si>
    <t>Merchants for seed disposal (tonnes)</t>
  </si>
  <si>
    <t>Merchants for industrial or biofuels disposal (tonnes)</t>
  </si>
  <si>
    <t>Merchants (other/dont know) disposal (tonnes)</t>
  </si>
  <si>
    <t>Farmers in Scotland disposal (tonnes)</t>
  </si>
  <si>
    <t>Farmers outwith Scotland disposal (tonnes)</t>
  </si>
  <si>
    <t>Own farm for Seed disposal (tonnes)</t>
  </si>
  <si>
    <t>Used for Feed disposal (tonnes)</t>
  </si>
  <si>
    <t>Waste etc. disposal (tonnes)</t>
  </si>
  <si>
    <t>Total Disposals (tonnes)</t>
  </si>
  <si>
    <t>Barley</t>
  </si>
  <si>
    <t>% Change 2021/2022
Area</t>
  </si>
  <si>
    <t>% Change 2021/2022
Yield</t>
  </si>
  <si>
    <t>% Change 2021/2022
Production</t>
  </si>
  <si>
    <t>2022
Area 
(000 ha)
[note 1]</t>
  </si>
  <si>
    <t>2022 
Yield 
(t/ha)
[note 1]</t>
  </si>
  <si>
    <t>2022
Production
(000 t)
[note 1]</t>
  </si>
  <si>
    <t xml:space="preserve">Final estimates of yield and production for the 2020 harvest are based on a different methodology. It was announced in the RESAS Revised schedule of agricultural surveys and outputs that the Cereal Production Survey would be temporarily stopped for 2020 during COVID-19 restrictions. The final 2020 yield and production estimates are based on a similar method to the first estimate, using industry intelligence at the end of the harvest augmented with information about historic trends. </t>
  </si>
  <si>
    <t>Table 8: Disposals estimates for 2021 harvest</t>
  </si>
  <si>
    <t>[x]</t>
  </si>
  <si>
    <t>[z]</t>
  </si>
  <si>
    <t>Some cells in this table do not have data. When this is the case, the cells are marked up with shorthand:  [x] for not available and [z] for not applicable.</t>
  </si>
  <si>
    <t>Cereal and oilseed rape harvest: final estimates - 2022</t>
  </si>
  <si>
    <t xml:space="preserve">Data in this workbooks relates to the "Cereal and oilseed rape harvest: final estimates - 2022" statistical release. </t>
  </si>
  <si>
    <t>Some tables refer to notes. When notes are mentioned the note marker is presented in square brackets. The note text can be found in the Notes worksheet</t>
  </si>
  <si>
    <t xml:space="preserve">Contact
</t>
  </si>
  <si>
    <t>13th December 2022</t>
  </si>
  <si>
    <t xml:space="preserve">Date of Publication
</t>
  </si>
  <si>
    <t>Media enquiries</t>
  </si>
  <si>
    <t>Table 1: Area, yield and production estimates for the 2021 and 2022 Scottish harvests [note 1]</t>
  </si>
  <si>
    <t xml:space="preserve">Source: Scottish Government - Cereal and oilseed rape harvest: final estimates </t>
  </si>
  <si>
    <t>agric.stats@gov.scot</t>
  </si>
  <si>
    <t>Table 2: Cereal  area, yield and production 2003 to 2022 [notes 1 and 2]</t>
  </si>
  <si>
    <t xml:space="preserve">Oilseed Rape </t>
  </si>
  <si>
    <t>AHDB UK Balance sheet</t>
  </si>
  <si>
    <t>Table 4: Regional estimates 2021 and 2022 [note 1]</t>
  </si>
  <si>
    <t>Source: Scottish Government - Cereal and oilseed rape harvest: final estimates - 2022</t>
  </si>
  <si>
    <t xml:space="preserve">Source: Scottish Government - Cereal and oilseed rape harvest: final estimates - 2022 </t>
  </si>
  <si>
    <t>[note 2][This note applies to B25:D25]</t>
  </si>
  <si>
    <t xml:space="preserve">Notes </t>
  </si>
  <si>
    <t>[note 2][This note refers to B16:S18]</t>
  </si>
  <si>
    <t>[note 1][This note refers to C18, F18, I18, L18, O18 and R18]</t>
  </si>
  <si>
    <t>[note 2][This note refers to B16:S16]</t>
  </si>
  <si>
    <t xml:space="preserve">Telephone numbers and contact information
</t>
  </si>
  <si>
    <t>Agriculture, fisheries and rural statistics publications (Scotland)</t>
  </si>
  <si>
    <t>Cereal and oilseed rape harvest statistical releases (Scotland)</t>
  </si>
  <si>
    <t>Table 3: Oilseed rape area, yield and production 2003 to 2022 [notes 1 and 2]</t>
  </si>
  <si>
    <t>This workbook contains final estimates of area, yield and production for spring and winter barley, wheat, oats and oilseed rape in Scotland. Data covers the period from 2003 to the latest 2022 harvest. Regional data for the 2021 and 2022 harvests are also provided. First or provisional estimates are compared with final harvest estimates in tables 5, 6 and 7.</t>
  </si>
  <si>
    <t>2021
Area
(000 ha)</t>
  </si>
  <si>
    <t>2021 
Yield 
(t/ha)</t>
  </si>
  <si>
    <t>2021
Production 
(000 t)</t>
  </si>
  <si>
    <t>Some cells refer to notes which can be found on the Notes worksheet.</t>
  </si>
  <si>
    <t xml:space="preserve">[note 2][This note applies to B25:P25] 
</t>
  </si>
  <si>
    <t xml:space="preserve">[note 1][This note applies to B27:D27]
</t>
  </si>
  <si>
    <t>Table 5:  Comparison of provisional and final harvest area estimates 2013 to 2022 [notes 1 and 2]</t>
  </si>
  <si>
    <t>Table 6:  Comparison of provisional and final harvest yield estimates 2013 to 2022 [notes 1 and 2]</t>
  </si>
  <si>
    <t>Table 7:  Comparison of provisional and final harvest production estimates 2013 to 2022 [notes 1 and 2]</t>
  </si>
  <si>
    <t>The 2022 final estimates of yield and production are based on land use areas estimated from Single Application Form (SAF) data returns. A panel of experts from the Scottish cereal industry also provide their final estimates of harvest yields and these are applied to final figures for areas sown.</t>
  </si>
  <si>
    <t>Total Cereals 
Area 
(Hectare)
[note 3]</t>
  </si>
  <si>
    <t>Total Cereal 
Yield
(t/ha)
[note 3]</t>
  </si>
  <si>
    <t>Total Cereals
Production
(Tonnes)
[note 3]</t>
  </si>
  <si>
    <t xml:space="preserve">[note 1][This note applies to B27:P257]
</t>
  </si>
  <si>
    <t xml:space="preserve">Cereal and oilseed rape harvest methodology (Scotland) </t>
  </si>
  <si>
    <t>Crops - agricultural land use, crop areas, yields and production (England and the United Kingdom)</t>
  </si>
  <si>
    <t xml:space="preserve">Final estimates for the 2022 harvest are based on a different methodology. The 2022 final estimates of yield and production are based on land use areas estimated from Single Application Form SAF data returns. SAF accounts for the majority of land area for cereals and oilseed rape. The final 2022 yield and production estimates are based on a similar method to first estimates. A panel of experts from the Scottish cereal industry provide their final estimates of harvest yields and these are applied to final figures for areas sown.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</si>
</sst>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0.0"/>
    <numFmt numFmtId="167" formatCode="#,##0.0"/>
    <numFmt numFmtId="168" formatCode="_(* #,##0_);_(* \(#,##0\);_(* &quot;-&quot;??_);_(@_)"/>
    <numFmt numFmtId="169" formatCode="#,##0.000"/>
    <numFmt numFmtId="170" formatCode="#,##0.0000"/>
  </numFmts>
  <fonts count="30"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color indexed="12"/>
      <name val="Arial"/>
      <family val="2"/>
    </font>
    <font>
      <sz val="8"/>
      <name val="Arial"/>
      <family val="2"/>
    </font>
    <font>
      <b/>
      <sz val="12"/>
      <name val="Arial"/>
      <family val="2"/>
    </font>
    <font>
      <b/>
      <sz val="10"/>
      <color indexed="10"/>
      <name val="Arial"/>
      <family val="2"/>
    </font>
    <font>
      <sz val="10"/>
      <name val="Arial"/>
      <family val="2"/>
    </font>
    <font>
      <b/>
      <sz val="16"/>
      <name val="Arial"/>
      <family val="2"/>
    </font>
    <font>
      <sz val="12"/>
      <name val="Arial"/>
      <family val="2"/>
    </font>
    <font>
      <sz val="12"/>
      <color theme="1"/>
      <name val="Arial"/>
      <family val="2"/>
    </font>
    <font>
      <u/>
      <sz val="11"/>
      <color theme="10"/>
      <name val="Calibri"/>
      <family val="2"/>
      <scheme val="minor"/>
    </font>
    <font>
      <u/>
      <sz val="12"/>
      <color theme="10"/>
      <name val="Arial"/>
      <family val="2"/>
    </font>
    <font>
      <u/>
      <sz val="12"/>
      <color rgb="FF0000FF"/>
      <name val="Arial"/>
      <family val="2"/>
    </font>
    <font>
      <b/>
      <sz val="12"/>
      <color theme="1"/>
      <name val="Arial"/>
      <family val="2"/>
    </font>
    <font>
      <sz val="12"/>
      <color indexed="8"/>
      <name val="Arial"/>
      <family val="2"/>
    </font>
    <font>
      <b/>
      <sz val="12"/>
      <color indexed="8"/>
      <name val="Arial"/>
      <family val="2"/>
    </font>
    <font>
      <b/>
      <sz val="12"/>
      <color indexed="10"/>
      <name val="Arial"/>
      <family val="2"/>
    </font>
    <font>
      <b/>
      <sz val="12"/>
      <color indexed="12"/>
      <name val="Arial"/>
      <family val="2"/>
    </font>
    <font>
      <sz val="11"/>
      <color rgb="FF000000"/>
      <name val="Calibri"/>
      <family val="2"/>
    </font>
    <font>
      <b/>
      <sz val="15"/>
      <color rgb="FF44546A"/>
      <name val="Calibri"/>
      <family val="2"/>
    </font>
    <font>
      <sz val="12"/>
      <color indexed="8"/>
      <name val="Verdana"/>
      <family val="2"/>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2"/>
      <name val="Arial"/>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4">
    <border>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right style="dotted">
        <color indexed="64"/>
      </right>
      <top/>
      <bottom/>
      <diagonal/>
    </border>
    <border>
      <left style="dotted">
        <color indexed="64"/>
      </left>
      <right style="dotted">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ck">
        <color rgb="FF4472C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tted">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rgb="FF000000"/>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s>
  <cellStyleXfs count="21">
    <xf numFmtId="0" fontId="0" fillId="0" borderId="0"/>
    <xf numFmtId="43"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164" fontId="3" fillId="0" borderId="0" applyFont="0" applyFill="0" applyBorder="0" applyAlignment="0" applyProtection="0"/>
    <xf numFmtId="0" fontId="3" fillId="0" borderId="0"/>
    <xf numFmtId="0" fontId="6" fillId="0" borderId="0"/>
    <xf numFmtId="0" fontId="14" fillId="0" borderId="0" applyNumberFormat="0" applyFill="0" applyBorder="0" applyAlignment="0" applyProtection="0"/>
    <xf numFmtId="0" fontId="2" fillId="0" borderId="0"/>
    <xf numFmtId="0" fontId="13" fillId="0" borderId="0" applyNumberFormat="0" applyFill="0" applyBorder="0" applyAlignment="0" applyProtection="0"/>
    <xf numFmtId="0" fontId="3" fillId="0" borderId="0"/>
    <xf numFmtId="0" fontId="12" fillId="0" borderId="0"/>
    <xf numFmtId="0" fontId="21" fillId="0" borderId="0"/>
    <xf numFmtId="0" fontId="22" fillId="0" borderId="44" applyNumberFormat="0" applyFill="0" applyAlignment="0" applyProtection="0"/>
    <xf numFmtId="0" fontId="25" fillId="0" borderId="54" applyNumberFormat="0" applyFill="0" applyAlignment="0" applyProtection="0"/>
    <xf numFmtId="0" fontId="26" fillId="0" borderId="55" applyNumberFormat="0" applyFill="0" applyAlignment="0" applyProtection="0"/>
    <xf numFmtId="0" fontId="27" fillId="0" borderId="56" applyNumberFormat="0" applyFill="0" applyAlignment="0" applyProtection="0"/>
    <xf numFmtId="0" fontId="10" fillId="0" borderId="0" applyAlignment="0">
      <alignment vertical="top"/>
    </xf>
    <xf numFmtId="0" fontId="7" fillId="0" borderId="0"/>
    <xf numFmtId="0" fontId="12" fillId="0" borderId="0"/>
  </cellStyleXfs>
  <cellXfs count="241">
    <xf numFmtId="0" fontId="0" fillId="0" borderId="0" xfId="0"/>
    <xf numFmtId="0" fontId="4" fillId="0" borderId="0" xfId="0" applyFont="1"/>
    <xf numFmtId="3" fontId="0" fillId="0" borderId="0" xfId="0" applyNumberFormat="1"/>
    <xf numFmtId="169" fontId="0" fillId="0" borderId="0" xfId="0" applyNumberFormat="1"/>
    <xf numFmtId="170" fontId="0" fillId="0" borderId="0" xfId="0" applyNumberFormat="1"/>
    <xf numFmtId="3" fontId="5" fillId="0" borderId="0" xfId="1" applyNumberFormat="1" applyFont="1" applyBorder="1" applyAlignment="1"/>
    <xf numFmtId="3" fontId="4" fillId="0" borderId="0" xfId="1" applyNumberFormat="1" applyFont="1" applyBorder="1" applyAlignment="1"/>
    <xf numFmtId="0" fontId="3" fillId="2" borderId="0" xfId="6" applyFill="1"/>
    <xf numFmtId="3" fontId="3" fillId="2" borderId="0" xfId="6" applyNumberFormat="1" applyFill="1"/>
    <xf numFmtId="0" fontId="0" fillId="2" borderId="0" xfId="0" applyFill="1"/>
    <xf numFmtId="0" fontId="4" fillId="2" borderId="0" xfId="0" applyFont="1" applyFill="1" applyAlignment="1">
      <alignment horizontal="center"/>
    </xf>
    <xf numFmtId="168" fontId="0" fillId="2" borderId="0" xfId="0" applyNumberFormat="1" applyFill="1"/>
    <xf numFmtId="168" fontId="8" fillId="2" borderId="0" xfId="0" applyNumberFormat="1" applyFont="1" applyFill="1"/>
    <xf numFmtId="168" fontId="5" fillId="2" borderId="0" xfId="0" applyNumberFormat="1" applyFont="1" applyFill="1"/>
    <xf numFmtId="9" fontId="0" fillId="2" borderId="0" xfId="3" applyFont="1" applyFill="1"/>
    <xf numFmtId="1" fontId="0" fillId="2" borderId="0" xfId="0" applyNumberFormat="1" applyFill="1"/>
    <xf numFmtId="2" fontId="0" fillId="2" borderId="0" xfId="0" applyNumberFormat="1" applyFill="1"/>
    <xf numFmtId="9" fontId="0" fillId="0" borderId="0" xfId="0" applyNumberFormat="1"/>
    <xf numFmtId="9" fontId="3" fillId="0" borderId="0" xfId="3" applyFont="1" applyFill="1" applyBorder="1"/>
    <xf numFmtId="0" fontId="4" fillId="2" borderId="0" xfId="0" applyFont="1" applyFill="1"/>
    <xf numFmtId="0" fontId="14" fillId="2" borderId="0" xfId="8" applyFill="1"/>
    <xf numFmtId="169" fontId="0" fillId="2" borderId="0" xfId="0" applyNumberFormat="1" applyFill="1"/>
    <xf numFmtId="9" fontId="3" fillId="2" borderId="0" xfId="3" applyFont="1" applyFill="1" applyBorder="1"/>
    <xf numFmtId="3" fontId="0" fillId="2" borderId="0" xfId="0" applyNumberFormat="1" applyFill="1"/>
    <xf numFmtId="0" fontId="7" fillId="2" borderId="0" xfId="0" applyFont="1" applyFill="1"/>
    <xf numFmtId="0" fontId="2" fillId="0" borderId="0" xfId="9"/>
    <xf numFmtId="0" fontId="12" fillId="0" borderId="0" xfId="9" applyFont="1" applyAlignment="1">
      <alignment wrapText="1"/>
    </xf>
    <xf numFmtId="0" fontId="15" fillId="0" borderId="0" xfId="9" applyFont="1"/>
    <xf numFmtId="0" fontId="11" fillId="0" borderId="0" xfId="9" applyFont="1"/>
    <xf numFmtId="0" fontId="2" fillId="0" borderId="0" xfId="9" applyAlignment="1">
      <alignment wrapText="1"/>
    </xf>
    <xf numFmtId="0" fontId="10" fillId="0" borderId="0" xfId="9" applyFont="1" applyAlignment="1">
      <alignment vertical="top"/>
    </xf>
    <xf numFmtId="0" fontId="2" fillId="0" borderId="0" xfId="9" applyAlignment="1">
      <alignment vertical="top"/>
    </xf>
    <xf numFmtId="0" fontId="11" fillId="0" borderId="0" xfId="9" applyFont="1" applyAlignment="1">
      <alignment vertical="top"/>
    </xf>
    <xf numFmtId="0" fontId="11" fillId="0" borderId="0" xfId="9" applyFont="1" applyAlignment="1">
      <alignment horizontal="center" vertical="top" wrapText="1"/>
    </xf>
    <xf numFmtId="3" fontId="11" fillId="0" borderId="1" xfId="0" applyNumberFormat="1" applyFont="1" applyBorder="1"/>
    <xf numFmtId="3" fontId="11" fillId="0" borderId="3" xfId="0" applyNumberFormat="1" applyFont="1" applyBorder="1"/>
    <xf numFmtId="170" fontId="3" fillId="0" borderId="0" xfId="0" applyNumberFormat="1" applyFont="1"/>
    <xf numFmtId="168" fontId="11" fillId="2" borderId="3" xfId="2" applyNumberFormat="1" applyFont="1" applyFill="1" applyBorder="1"/>
    <xf numFmtId="0" fontId="11" fillId="2" borderId="0" xfId="0" applyFont="1" applyFill="1"/>
    <xf numFmtId="166" fontId="11" fillId="2" borderId="0" xfId="0" applyNumberFormat="1" applyFont="1" applyFill="1"/>
    <xf numFmtId="3" fontId="11" fillId="2" borderId="0" xfId="2" applyNumberFormat="1" applyFont="1" applyFill="1" applyBorder="1" applyAlignment="1">
      <alignment horizontal="right"/>
    </xf>
    <xf numFmtId="168" fontId="19" fillId="2" borderId="0" xfId="0" applyNumberFormat="1" applyFont="1" applyFill="1"/>
    <xf numFmtId="168" fontId="20" fillId="2" borderId="0" xfId="0" applyNumberFormat="1" applyFont="1" applyFill="1"/>
    <xf numFmtId="0" fontId="7" fillId="2" borderId="0" xfId="0" applyFont="1" applyFill="1" applyAlignment="1">
      <alignment horizontal="left"/>
    </xf>
    <xf numFmtId="0" fontId="23" fillId="2" borderId="0" xfId="0" applyFont="1" applyFill="1"/>
    <xf numFmtId="3" fontId="11" fillId="2" borderId="0" xfId="2" applyNumberFormat="1" applyFont="1" applyFill="1" applyBorder="1"/>
    <xf numFmtId="169" fontId="11" fillId="2" borderId="0" xfId="0" applyNumberFormat="1" applyFont="1" applyFill="1"/>
    <xf numFmtId="9" fontId="11" fillId="2" borderId="0" xfId="3" applyFont="1" applyFill="1" applyBorder="1"/>
    <xf numFmtId="0" fontId="11" fillId="2" borderId="0" xfId="0" applyFont="1" applyFill="1" applyAlignment="1">
      <alignment horizontal="left" vertical="top" wrapText="1"/>
    </xf>
    <xf numFmtId="3" fontId="11" fillId="2" borderId="0" xfId="0" applyNumberFormat="1" applyFont="1" applyFill="1"/>
    <xf numFmtId="3" fontId="11" fillId="2" borderId="21" xfId="2" applyNumberFormat="1" applyFont="1" applyFill="1" applyBorder="1" applyAlignment="1">
      <alignment horizontal="right"/>
    </xf>
    <xf numFmtId="166" fontId="11" fillId="2" borderId="21" xfId="0" applyNumberFormat="1" applyFont="1" applyFill="1" applyBorder="1"/>
    <xf numFmtId="0" fontId="7" fillId="2" borderId="22" xfId="0" applyFont="1" applyFill="1" applyBorder="1" applyAlignment="1">
      <alignment horizontal="right" vertical="center" wrapText="1"/>
    </xf>
    <xf numFmtId="0" fontId="7" fillId="2" borderId="47" xfId="0" applyFont="1" applyFill="1" applyBorder="1" applyAlignment="1">
      <alignment horizontal="right" vertical="center" wrapText="1"/>
    </xf>
    <xf numFmtId="0" fontId="7" fillId="2" borderId="48" xfId="0" applyFont="1" applyFill="1" applyBorder="1" applyAlignment="1">
      <alignment horizontal="right" vertical="center"/>
    </xf>
    <xf numFmtId="0" fontId="16" fillId="2" borderId="0" xfId="6" applyFont="1" applyFill="1"/>
    <xf numFmtId="0" fontId="12" fillId="2" borderId="0" xfId="12" applyFill="1"/>
    <xf numFmtId="0" fontId="7" fillId="2" borderId="6" xfId="6" applyFont="1" applyFill="1" applyBorder="1" applyAlignment="1">
      <alignment horizontal="right" vertical="center" wrapText="1"/>
    </xf>
    <xf numFmtId="0" fontId="12" fillId="2" borderId="0" xfId="6" applyFont="1" applyFill="1"/>
    <xf numFmtId="2" fontId="12" fillId="2" borderId="0" xfId="6" applyNumberFormat="1" applyFont="1" applyFill="1"/>
    <xf numFmtId="0" fontId="12" fillId="2" borderId="0" xfId="0" applyFont="1" applyFill="1"/>
    <xf numFmtId="0" fontId="11" fillId="2" borderId="0" xfId="6" applyFont="1" applyFill="1"/>
    <xf numFmtId="3" fontId="11" fillId="2" borderId="0" xfId="6" applyNumberFormat="1" applyFont="1" applyFill="1"/>
    <xf numFmtId="165" fontId="11" fillId="2" borderId="0" xfId="6" applyNumberFormat="1" applyFont="1" applyFill="1"/>
    <xf numFmtId="3" fontId="11" fillId="2" borderId="24" xfId="6" applyNumberFormat="1" applyFont="1" applyFill="1" applyBorder="1" applyAlignment="1">
      <alignment horizontal="right"/>
    </xf>
    <xf numFmtId="3" fontId="11" fillId="2" borderId="8" xfId="6" applyNumberFormat="1" applyFont="1" applyFill="1" applyBorder="1" applyAlignment="1">
      <alignment horizontal="right"/>
    </xf>
    <xf numFmtId="2" fontId="11" fillId="2" borderId="0" xfId="6" applyNumberFormat="1" applyFont="1" applyFill="1"/>
    <xf numFmtId="0" fontId="11" fillId="2" borderId="0" xfId="6" applyFont="1" applyFill="1" applyAlignment="1">
      <alignment horizontal="right"/>
    </xf>
    <xf numFmtId="0" fontId="7" fillId="2" borderId="0" xfId="6" applyFont="1" applyFill="1"/>
    <xf numFmtId="3" fontId="11" fillId="2" borderId="3" xfId="6" applyNumberFormat="1" applyFont="1" applyFill="1" applyBorder="1" applyAlignment="1">
      <alignment horizontal="right"/>
    </xf>
    <xf numFmtId="0" fontId="7" fillId="2" borderId="2" xfId="6" applyFont="1" applyFill="1" applyBorder="1" applyAlignment="1">
      <alignment horizontal="right" vertical="center" wrapText="1"/>
    </xf>
    <xf numFmtId="1" fontId="7" fillId="0" borderId="4" xfId="0" applyNumberFormat="1" applyFont="1" applyBorder="1" applyAlignment="1" applyProtection="1">
      <alignment horizontal="right" wrapText="1"/>
      <protection locked="0"/>
    </xf>
    <xf numFmtId="0" fontId="7" fillId="0" borderId="45" xfId="0" applyFont="1" applyBorder="1" applyAlignment="1">
      <alignment horizontal="right" wrapText="1"/>
    </xf>
    <xf numFmtId="0" fontId="7" fillId="0" borderId="14" xfId="0" applyFont="1" applyBorder="1" applyAlignment="1">
      <alignment horizontal="right" wrapText="1"/>
    </xf>
    <xf numFmtId="0" fontId="7" fillId="0" borderId="4" xfId="0" applyFont="1" applyBorder="1" applyAlignment="1">
      <alignment horizontal="right" wrapText="1"/>
    </xf>
    <xf numFmtId="0" fontId="11" fillId="0" borderId="0" xfId="0" applyFont="1"/>
    <xf numFmtId="0" fontId="7" fillId="2" borderId="1" xfId="6" applyFont="1" applyFill="1" applyBorder="1" applyAlignment="1">
      <alignment horizontal="right" vertical="center" wrapText="1"/>
    </xf>
    <xf numFmtId="0" fontId="11" fillId="2" borderId="6" xfId="6" applyFont="1" applyFill="1" applyBorder="1" applyAlignment="1">
      <alignment horizontal="right"/>
    </xf>
    <xf numFmtId="0" fontId="7" fillId="2" borderId="4" xfId="6" applyFont="1" applyFill="1" applyBorder="1" applyAlignment="1">
      <alignment horizontal="right" vertical="center" wrapText="1"/>
    </xf>
    <xf numFmtId="0" fontId="11" fillId="2" borderId="14" xfId="6" applyFont="1" applyFill="1" applyBorder="1" applyAlignment="1">
      <alignment horizontal="right"/>
    </xf>
    <xf numFmtId="0" fontId="7" fillId="2" borderId="7" xfId="6" applyFont="1" applyFill="1" applyBorder="1" applyAlignment="1">
      <alignment horizontal="right" vertical="center" wrapText="1"/>
    </xf>
    <xf numFmtId="0" fontId="7" fillId="2" borderId="5" xfId="6" applyFont="1" applyFill="1" applyBorder="1" applyAlignment="1">
      <alignment horizontal="right"/>
    </xf>
    <xf numFmtId="0" fontId="7" fillId="2" borderId="20" xfId="6" applyFont="1" applyFill="1" applyBorder="1" applyAlignment="1">
      <alignment horizontal="right"/>
    </xf>
    <xf numFmtId="3" fontId="7" fillId="2" borderId="3" xfId="6" applyNumberFormat="1" applyFont="1" applyFill="1" applyBorder="1" applyAlignment="1">
      <alignment horizontal="right"/>
    </xf>
    <xf numFmtId="9" fontId="7" fillId="2" borderId="31" xfId="6" applyNumberFormat="1" applyFont="1" applyFill="1" applyBorder="1" applyAlignment="1">
      <alignment horizontal="right"/>
    </xf>
    <xf numFmtId="9" fontId="7" fillId="2" borderId="32" xfId="6" applyNumberFormat="1" applyFont="1" applyFill="1" applyBorder="1" applyAlignment="1">
      <alignment horizontal="right"/>
    </xf>
    <xf numFmtId="2" fontId="11" fillId="2" borderId="21" xfId="6" applyNumberFormat="1" applyFont="1" applyFill="1" applyBorder="1" applyAlignment="1">
      <alignment horizontal="right"/>
    </xf>
    <xf numFmtId="9" fontId="11" fillId="2" borderId="24" xfId="6" applyNumberFormat="1" applyFont="1" applyFill="1" applyBorder="1" applyAlignment="1">
      <alignment horizontal="right"/>
    </xf>
    <xf numFmtId="9" fontId="11" fillId="2" borderId="21" xfId="6" applyNumberFormat="1" applyFont="1" applyFill="1" applyBorder="1" applyAlignment="1">
      <alignment horizontal="right"/>
    </xf>
    <xf numFmtId="9" fontId="11" fillId="2" borderId="0" xfId="6" applyNumberFormat="1" applyFont="1" applyFill="1" applyAlignment="1">
      <alignment horizontal="right"/>
    </xf>
    <xf numFmtId="3" fontId="11" fillId="2" borderId="26" xfId="6" applyNumberFormat="1" applyFont="1" applyFill="1" applyBorder="1" applyAlignment="1">
      <alignment horizontal="right"/>
    </xf>
    <xf numFmtId="2" fontId="11" fillId="2" borderId="27" xfId="6" applyNumberFormat="1" applyFont="1" applyFill="1" applyBorder="1" applyAlignment="1">
      <alignment horizontal="right"/>
    </xf>
    <xf numFmtId="3" fontId="11" fillId="2" borderId="15" xfId="6" applyNumberFormat="1" applyFont="1" applyFill="1" applyBorder="1" applyAlignment="1">
      <alignment horizontal="right"/>
    </xf>
    <xf numFmtId="9" fontId="11" fillId="2" borderId="26" xfId="6" applyNumberFormat="1" applyFont="1" applyFill="1" applyBorder="1" applyAlignment="1">
      <alignment horizontal="right"/>
    </xf>
    <xf numFmtId="9" fontId="11" fillId="2" borderId="27" xfId="6" applyNumberFormat="1" applyFont="1" applyFill="1" applyBorder="1" applyAlignment="1">
      <alignment horizontal="right"/>
    </xf>
    <xf numFmtId="9" fontId="11" fillId="2" borderId="17" xfId="6" applyNumberFormat="1" applyFont="1" applyFill="1" applyBorder="1" applyAlignment="1">
      <alignment horizontal="right"/>
    </xf>
    <xf numFmtId="9" fontId="11" fillId="2" borderId="34" xfId="6" applyNumberFormat="1" applyFont="1" applyFill="1" applyBorder="1" applyAlignment="1">
      <alignment horizontal="right"/>
    </xf>
    <xf numFmtId="3" fontId="7" fillId="2" borderId="31" xfId="6" applyNumberFormat="1" applyFont="1" applyFill="1" applyBorder="1" applyAlignment="1">
      <alignment horizontal="right"/>
    </xf>
    <xf numFmtId="2" fontId="7" fillId="2" borderId="32" xfId="6" applyNumberFormat="1" applyFont="1" applyFill="1" applyBorder="1" applyAlignment="1">
      <alignment horizontal="right"/>
    </xf>
    <xf numFmtId="3" fontId="7" fillId="2" borderId="46" xfId="6" applyNumberFormat="1" applyFont="1" applyFill="1" applyBorder="1" applyAlignment="1">
      <alignment horizontal="right"/>
    </xf>
    <xf numFmtId="9" fontId="11" fillId="2" borderId="35" xfId="6" applyNumberFormat="1" applyFont="1" applyFill="1" applyBorder="1" applyAlignment="1">
      <alignment horizontal="right"/>
    </xf>
    <xf numFmtId="3" fontId="7" fillId="2" borderId="20" xfId="6" applyNumberFormat="1" applyFont="1" applyFill="1" applyBorder="1" applyAlignment="1">
      <alignment horizontal="right"/>
    </xf>
    <xf numFmtId="9" fontId="7" fillId="2" borderId="33" xfId="6" applyNumberFormat="1" applyFont="1" applyFill="1" applyBorder="1" applyAlignment="1">
      <alignment horizontal="right"/>
    </xf>
    <xf numFmtId="9" fontId="7" fillId="2" borderId="19" xfId="6" applyNumberFormat="1" applyFont="1" applyFill="1" applyBorder="1" applyAlignment="1">
      <alignment horizontal="right"/>
    </xf>
    <xf numFmtId="3" fontId="11" fillId="2" borderId="30" xfId="6" applyNumberFormat="1" applyFont="1" applyFill="1" applyBorder="1" applyAlignment="1">
      <alignment horizontal="right"/>
    </xf>
    <xf numFmtId="2" fontId="11" fillId="2" borderId="0" xfId="6" applyNumberFormat="1" applyFont="1" applyFill="1" applyAlignment="1">
      <alignment horizontal="right"/>
    </xf>
    <xf numFmtId="165" fontId="7" fillId="0" borderId="3" xfId="0" applyNumberFormat="1" applyFont="1" applyBorder="1" applyAlignment="1">
      <alignment horizontal="right"/>
    </xf>
    <xf numFmtId="165" fontId="7" fillId="0" borderId="8" xfId="3" applyNumberFormat="1" applyFont="1" applyBorder="1" applyAlignment="1">
      <alignment horizontal="right"/>
    </xf>
    <xf numFmtId="165" fontId="7" fillId="0" borderId="25" xfId="3" applyNumberFormat="1" applyFont="1" applyBorder="1" applyAlignment="1">
      <alignment horizontal="right"/>
    </xf>
    <xf numFmtId="3" fontId="11" fillId="0" borderId="24" xfId="1" applyNumberFormat="1" applyFont="1" applyBorder="1" applyAlignment="1">
      <alignment horizontal="right"/>
    </xf>
    <xf numFmtId="3" fontId="11" fillId="0" borderId="21" xfId="1" applyNumberFormat="1" applyFont="1" applyBorder="1" applyAlignment="1">
      <alignment horizontal="right"/>
    </xf>
    <xf numFmtId="3" fontId="11" fillId="0" borderId="24" xfId="0" applyNumberFormat="1" applyFont="1" applyBorder="1" applyAlignment="1">
      <alignment horizontal="right"/>
    </xf>
    <xf numFmtId="3" fontId="11" fillId="0" borderId="21" xfId="0" applyNumberFormat="1" applyFont="1" applyBorder="1" applyAlignment="1">
      <alignment horizontal="right"/>
    </xf>
    <xf numFmtId="3" fontId="11" fillId="0" borderId="24" xfId="1" applyNumberFormat="1" applyFont="1" applyFill="1" applyBorder="1" applyAlignment="1">
      <alignment horizontal="right"/>
    </xf>
    <xf numFmtId="3" fontId="11" fillId="2" borderId="38" xfId="6" applyNumberFormat="1" applyFont="1" applyFill="1" applyBorder="1"/>
    <xf numFmtId="3" fontId="11" fillId="2" borderId="39" xfId="6" applyNumberFormat="1" applyFont="1" applyFill="1" applyBorder="1"/>
    <xf numFmtId="3" fontId="11" fillId="2" borderId="40" xfId="6" applyNumberFormat="1" applyFont="1" applyFill="1" applyBorder="1"/>
    <xf numFmtId="3" fontId="11" fillId="2" borderId="41" xfId="6" applyNumberFormat="1" applyFont="1" applyFill="1" applyBorder="1"/>
    <xf numFmtId="0" fontId="7" fillId="2" borderId="20" xfId="6" applyFont="1" applyFill="1" applyBorder="1"/>
    <xf numFmtId="0" fontId="7" fillId="2" borderId="3" xfId="6" applyFont="1" applyFill="1" applyBorder="1"/>
    <xf numFmtId="3" fontId="11" fillId="2" borderId="19" xfId="6" applyNumberFormat="1" applyFont="1" applyFill="1" applyBorder="1"/>
    <xf numFmtId="1" fontId="7" fillId="2" borderId="1" xfId="0" applyNumberFormat="1" applyFont="1" applyFill="1" applyBorder="1" applyAlignment="1">
      <alignment horizontal="left"/>
    </xf>
    <xf numFmtId="0" fontId="11" fillId="2" borderId="20" xfId="0" applyFont="1" applyFill="1" applyBorder="1"/>
    <xf numFmtId="0" fontId="11" fillId="2" borderId="0" xfId="0" applyFont="1" applyFill="1" applyAlignment="1">
      <alignment horizontal="right" wrapText="1"/>
    </xf>
    <xf numFmtId="0" fontId="11" fillId="2" borderId="0" xfId="0" applyFont="1" applyFill="1" applyAlignment="1">
      <alignment horizontal="right"/>
    </xf>
    <xf numFmtId="1" fontId="7" fillId="2" borderId="0" xfId="0" applyNumberFormat="1" applyFont="1" applyFill="1" applyAlignment="1">
      <alignment horizontal="right"/>
    </xf>
    <xf numFmtId="166" fontId="11" fillId="2" borderId="32" xfId="0" applyNumberFormat="1" applyFont="1" applyFill="1" applyBorder="1"/>
    <xf numFmtId="3" fontId="11" fillId="2" borderId="32" xfId="2" applyNumberFormat="1" applyFont="1" applyFill="1" applyBorder="1" applyAlignment="1">
      <alignment horizontal="right"/>
    </xf>
    <xf numFmtId="3" fontId="11" fillId="2" borderId="21" xfId="2" applyNumberFormat="1" applyFont="1" applyFill="1" applyBorder="1"/>
    <xf numFmtId="0" fontId="7" fillId="2" borderId="50" xfId="0" applyFont="1" applyFill="1" applyBorder="1"/>
    <xf numFmtId="0" fontId="7" fillId="2" borderId="50" xfId="0" applyFont="1" applyFill="1" applyBorder="1" applyAlignment="1">
      <alignment horizontal="right" vertical="center" wrapText="1"/>
    </xf>
    <xf numFmtId="1" fontId="7" fillId="2" borderId="0" xfId="0" applyNumberFormat="1" applyFont="1" applyFill="1"/>
    <xf numFmtId="0" fontId="7" fillId="2" borderId="18" xfId="0" applyFont="1" applyFill="1" applyBorder="1" applyAlignment="1">
      <alignment horizontal="right" vertical="center"/>
    </xf>
    <xf numFmtId="0" fontId="7" fillId="2" borderId="18" xfId="0" applyFont="1" applyFill="1" applyBorder="1" applyAlignment="1">
      <alignment horizontal="right" vertical="center" wrapText="1"/>
    </xf>
    <xf numFmtId="0" fontId="7" fillId="2" borderId="52"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1" xfId="0" applyFont="1" applyFill="1" applyBorder="1" applyAlignment="1">
      <alignment horizontal="right" vertical="center" wrapText="1"/>
    </xf>
    <xf numFmtId="168" fontId="11" fillId="2" borderId="1" xfId="2" applyNumberFormat="1" applyFont="1" applyFill="1" applyBorder="1"/>
    <xf numFmtId="0" fontId="7" fillId="2" borderId="12" xfId="0" applyFont="1" applyFill="1" applyBorder="1" applyAlignment="1">
      <alignment horizontal="right" vertical="center" wrapText="1"/>
    </xf>
    <xf numFmtId="0" fontId="7" fillId="2" borderId="13" xfId="0" applyFont="1" applyFill="1" applyBorder="1" applyAlignment="1">
      <alignment horizontal="right" vertical="center" wrapText="1"/>
    </xf>
    <xf numFmtId="0" fontId="7" fillId="2" borderId="50" xfId="0" applyFont="1" applyFill="1" applyBorder="1" applyAlignment="1">
      <alignment horizontal="right" vertical="center"/>
    </xf>
    <xf numFmtId="167" fontId="11" fillId="0" borderId="0" xfId="0" applyNumberFormat="1" applyFont="1"/>
    <xf numFmtId="0" fontId="7" fillId="0" borderId="50" xfId="0" applyFont="1" applyBorder="1" applyAlignment="1">
      <alignment horizontal="right" vertical="center"/>
    </xf>
    <xf numFmtId="0" fontId="7" fillId="0" borderId="13" xfId="0" applyFont="1" applyBorder="1" applyAlignment="1">
      <alignment horizontal="right" wrapText="1"/>
    </xf>
    <xf numFmtId="0" fontId="7" fillId="0" borderId="50" xfId="0" applyFont="1" applyBorder="1" applyAlignment="1">
      <alignment horizontal="right" wrapText="1"/>
    </xf>
    <xf numFmtId="0" fontId="7" fillId="0" borderId="16" xfId="0" applyFont="1" applyBorder="1" applyAlignment="1">
      <alignment horizontal="right" wrapText="1"/>
    </xf>
    <xf numFmtId="0" fontId="7" fillId="0" borderId="51" xfId="0" applyFont="1" applyBorder="1" applyAlignment="1">
      <alignment horizontal="right" wrapText="1"/>
    </xf>
    <xf numFmtId="0" fontId="7" fillId="0" borderId="18" xfId="0" applyFont="1" applyBorder="1" applyAlignment="1">
      <alignment horizontal="right" wrapText="1"/>
    </xf>
    <xf numFmtId="1" fontId="7" fillId="0" borderId="16" xfId="0" applyNumberFormat="1" applyFont="1" applyBorder="1" applyAlignment="1" applyProtection="1">
      <alignment horizontal="right" wrapText="1"/>
      <protection locked="0"/>
    </xf>
    <xf numFmtId="0" fontId="7" fillId="0" borderId="6" xfId="0" applyFont="1" applyBorder="1" applyAlignment="1">
      <alignment horizontal="right"/>
    </xf>
    <xf numFmtId="0" fontId="11" fillId="0" borderId="6" xfId="0" applyFont="1" applyBorder="1" applyAlignment="1">
      <alignment horizontal="right"/>
    </xf>
    <xf numFmtId="3" fontId="7" fillId="0" borderId="2" xfId="0" applyNumberFormat="1" applyFont="1" applyBorder="1"/>
    <xf numFmtId="166" fontId="7" fillId="0" borderId="19" xfId="0" applyNumberFormat="1" applyFont="1" applyBorder="1"/>
    <xf numFmtId="3" fontId="7" fillId="0" borderId="20" xfId="0" applyNumberFormat="1" applyFont="1" applyBorder="1"/>
    <xf numFmtId="0" fontId="7" fillId="2" borderId="30" xfId="6" applyFont="1" applyFill="1" applyBorder="1" applyAlignment="1">
      <alignment vertical="top"/>
    </xf>
    <xf numFmtId="0" fontId="11" fillId="3" borderId="36" xfId="6" applyFont="1" applyFill="1" applyBorder="1" applyAlignment="1">
      <alignment horizontal="right" vertical="top" wrapText="1"/>
    </xf>
    <xf numFmtId="0" fontId="11" fillId="3" borderId="37" xfId="6" applyFont="1" applyFill="1" applyBorder="1" applyAlignment="1">
      <alignment horizontal="right" vertical="top" wrapText="1"/>
    </xf>
    <xf numFmtId="0" fontId="11" fillId="3" borderId="17" xfId="6" applyFont="1" applyFill="1" applyBorder="1" applyAlignment="1">
      <alignment horizontal="right" vertical="top" wrapText="1"/>
    </xf>
    <xf numFmtId="0" fontId="3" fillId="2" borderId="0" xfId="6" applyFill="1" applyAlignment="1">
      <alignment vertical="top"/>
    </xf>
    <xf numFmtId="0" fontId="3" fillId="2" borderId="0" xfId="0" applyFont="1" applyFill="1" applyAlignment="1">
      <alignment vertical="top" wrapText="1"/>
    </xf>
    <xf numFmtId="0" fontId="0" fillId="2" borderId="0" xfId="0" applyFill="1" applyAlignment="1">
      <alignment vertical="top" wrapText="1"/>
    </xf>
    <xf numFmtId="0" fontId="12" fillId="0" borderId="0" xfId="9" applyFont="1" applyAlignment="1">
      <alignment vertical="top"/>
    </xf>
    <xf numFmtId="0" fontId="4" fillId="0" borderId="19" xfId="0" applyFont="1" applyBorder="1" applyAlignment="1">
      <alignment vertical="center" wrapText="1"/>
    </xf>
    <xf numFmtId="0" fontId="4" fillId="0" borderId="0" xfId="0" applyFont="1" applyAlignment="1">
      <alignment vertical="center" wrapText="1"/>
    </xf>
    <xf numFmtId="0" fontId="3" fillId="0" borderId="0" xfId="0" applyFont="1" applyAlignment="1">
      <alignment vertical="top" wrapText="1"/>
    </xf>
    <xf numFmtId="0" fontId="3" fillId="0" borderId="0" xfId="0" applyFont="1"/>
    <xf numFmtId="1" fontId="7" fillId="2" borderId="53" xfId="0" applyNumberFormat="1" applyFont="1" applyFill="1" applyBorder="1" applyAlignment="1">
      <alignment horizontal="right"/>
    </xf>
    <xf numFmtId="1" fontId="7" fillId="2" borderId="3" xfId="0" applyNumberFormat="1" applyFont="1" applyFill="1" applyBorder="1" applyAlignment="1">
      <alignment horizontal="right"/>
    </xf>
    <xf numFmtId="3" fontId="11" fillId="0" borderId="21" xfId="1" applyNumberFormat="1" applyFont="1" applyFill="1" applyBorder="1" applyAlignment="1">
      <alignment horizontal="right"/>
    </xf>
    <xf numFmtId="0" fontId="7" fillId="0" borderId="0" xfId="9" applyFont="1"/>
    <xf numFmtId="0" fontId="11" fillId="0" borderId="0" xfId="9" applyFont="1" applyAlignment="1">
      <alignment vertical="top" wrapText="1"/>
    </xf>
    <xf numFmtId="9" fontId="18" fillId="0" borderId="0" xfId="0" applyNumberFormat="1" applyFont="1"/>
    <xf numFmtId="9" fontId="17" fillId="0" borderId="0" xfId="0" applyNumberFormat="1" applyFont="1"/>
    <xf numFmtId="0" fontId="2" fillId="0" borderId="0" xfId="9" applyAlignment="1">
      <alignment horizontal="center" vertical="top" wrapText="1"/>
    </xf>
    <xf numFmtId="2" fontId="11" fillId="2" borderId="0" xfId="0" applyNumberFormat="1" applyFont="1" applyFill="1"/>
    <xf numFmtId="168" fontId="11" fillId="2" borderId="0" xfId="0" applyNumberFormat="1" applyFont="1" applyFill="1" applyAlignment="1">
      <alignment horizontal="right"/>
    </xf>
    <xf numFmtId="0" fontId="11" fillId="2" borderId="3" xfId="0" applyFont="1" applyFill="1" applyBorder="1" applyAlignment="1">
      <alignment horizontal="right"/>
    </xf>
    <xf numFmtId="168" fontId="11" fillId="2" borderId="3" xfId="0" applyNumberFormat="1" applyFont="1" applyFill="1" applyBorder="1" applyAlignment="1">
      <alignment horizontal="right"/>
    </xf>
    <xf numFmtId="168" fontId="11" fillId="2" borderId="3" xfId="0" applyNumberFormat="1" applyFont="1" applyFill="1" applyBorder="1" applyAlignment="1">
      <alignment horizontal="right" wrapText="1"/>
    </xf>
    <xf numFmtId="9" fontId="7" fillId="2" borderId="49" xfId="6" applyNumberFormat="1" applyFont="1" applyFill="1" applyBorder="1" applyAlignment="1">
      <alignment horizontal="right"/>
    </xf>
    <xf numFmtId="0" fontId="7" fillId="2" borderId="5" xfId="6" applyFont="1" applyFill="1" applyBorder="1" applyAlignment="1">
      <alignment horizontal="right" vertical="center" wrapText="1"/>
    </xf>
    <xf numFmtId="0" fontId="7" fillId="2" borderId="46" xfId="6" applyFont="1" applyFill="1" applyBorder="1" applyAlignment="1">
      <alignment horizontal="right" vertical="center" wrapText="1"/>
    </xf>
    <xf numFmtId="0" fontId="11" fillId="2" borderId="3" xfId="6" applyFont="1" applyFill="1" applyBorder="1" applyAlignment="1">
      <alignment horizontal="right"/>
    </xf>
    <xf numFmtId="0" fontId="7" fillId="2" borderId="14" xfId="6" applyFont="1" applyFill="1" applyBorder="1" applyAlignment="1">
      <alignment horizontal="right" vertical="center" wrapText="1"/>
    </xf>
    <xf numFmtId="0" fontId="7" fillId="0" borderId="30" xfId="0" applyFont="1" applyBorder="1" applyAlignment="1">
      <alignment horizontal="right" wrapText="1"/>
    </xf>
    <xf numFmtId="0" fontId="7" fillId="0" borderId="27" xfId="0" applyFont="1" applyBorder="1" applyAlignment="1">
      <alignment horizontal="right" wrapText="1"/>
    </xf>
    <xf numFmtId="0" fontId="24" fillId="0" borderId="0" xfId="9" applyFont="1"/>
    <xf numFmtId="0" fontId="24" fillId="0" borderId="0" xfId="9" applyFont="1" applyAlignment="1">
      <alignment vertical="top"/>
    </xf>
    <xf numFmtId="0" fontId="14" fillId="0" borderId="0" xfId="8"/>
    <xf numFmtId="165" fontId="7" fillId="0" borderId="8" xfId="3" applyNumberFormat="1" applyFont="1" applyFill="1" applyBorder="1" applyAlignment="1">
      <alignment horizontal="right"/>
    </xf>
    <xf numFmtId="1" fontId="28" fillId="2" borderId="0" xfId="0" quotePrefix="1" applyNumberFormat="1" applyFont="1" applyFill="1" applyAlignment="1">
      <alignment horizontal="right"/>
    </xf>
    <xf numFmtId="0" fontId="14" fillId="0" borderId="0" xfId="8" applyFill="1" applyAlignment="1">
      <alignment vertical="top" wrapText="1"/>
    </xf>
    <xf numFmtId="0" fontId="10" fillId="0" borderId="0" xfId="18" applyAlignment="1"/>
    <xf numFmtId="0" fontId="7" fillId="0" borderId="0" xfId="19"/>
    <xf numFmtId="0" fontId="12" fillId="0" borderId="0" xfId="20"/>
    <xf numFmtId="0" fontId="12" fillId="0" borderId="0" xfId="20" applyAlignment="1">
      <alignment wrapText="1"/>
    </xf>
    <xf numFmtId="0" fontId="11" fillId="0" borderId="0" xfId="10" applyFont="1"/>
    <xf numFmtId="0" fontId="14" fillId="2" borderId="0" xfId="8" applyFill="1" applyBorder="1"/>
    <xf numFmtId="9" fontId="11" fillId="0" borderId="0" xfId="3" applyFont="1" applyFill="1" applyBorder="1" applyAlignment="1">
      <alignment horizontal="right" wrapText="1"/>
    </xf>
    <xf numFmtId="1" fontId="7" fillId="0" borderId="1" xfId="0" applyNumberFormat="1" applyFont="1" applyBorder="1" applyAlignment="1">
      <alignment horizontal="right"/>
    </xf>
    <xf numFmtId="3" fontId="11" fillId="0" borderId="21" xfId="2" applyNumberFormat="1" applyFont="1" applyFill="1" applyBorder="1"/>
    <xf numFmtId="166" fontId="11" fillId="0" borderId="21" xfId="0" applyNumberFormat="1" applyFont="1" applyBorder="1"/>
    <xf numFmtId="3" fontId="11" fillId="0" borderId="21" xfId="2" applyNumberFormat="1" applyFont="1" applyFill="1" applyBorder="1" applyAlignment="1">
      <alignment horizontal="right"/>
    </xf>
    <xf numFmtId="1" fontId="7" fillId="0" borderId="4" xfId="0" applyNumberFormat="1" applyFont="1" applyBorder="1" applyAlignment="1">
      <alignment horizontal="right"/>
    </xf>
    <xf numFmtId="3" fontId="11" fillId="0" borderId="42" xfId="2" applyNumberFormat="1" applyFont="1" applyFill="1" applyBorder="1" applyAlignment="1"/>
    <xf numFmtId="166" fontId="11" fillId="0" borderId="42" xfId="0" applyNumberFormat="1" applyFont="1" applyBorder="1"/>
    <xf numFmtId="3" fontId="11" fillId="0" borderId="42" xfId="2" applyNumberFormat="1" applyFont="1" applyFill="1" applyBorder="1" applyAlignment="1">
      <alignment horizontal="right"/>
    </xf>
    <xf numFmtId="0" fontId="11" fillId="0" borderId="0" xfId="0" applyFont="1" applyAlignment="1">
      <alignment horizontal="right" wrapText="1"/>
    </xf>
    <xf numFmtId="0" fontId="12" fillId="0" borderId="0" xfId="20" applyAlignment="1">
      <alignment horizontal="right"/>
    </xf>
    <xf numFmtId="0" fontId="11" fillId="0" borderId="0" xfId="0" applyFont="1" applyAlignment="1">
      <alignment horizontal="right"/>
    </xf>
    <xf numFmtId="0" fontId="10" fillId="0" borderId="0" xfId="18" applyAlignment="1">
      <alignment vertical="top"/>
    </xf>
    <xf numFmtId="0" fontId="7" fillId="0" borderId="0" xfId="19" applyAlignment="1">
      <alignment vertical="top" wrapText="1"/>
    </xf>
    <xf numFmtId="0" fontId="7" fillId="0" borderId="0" xfId="19" applyAlignment="1">
      <alignment vertical="top"/>
    </xf>
    <xf numFmtId="0" fontId="11" fillId="0" borderId="58" xfId="0" applyFont="1" applyBorder="1" applyAlignment="1">
      <alignment horizontal="right"/>
    </xf>
    <xf numFmtId="3" fontId="11" fillId="0" borderId="59" xfId="0" applyNumberFormat="1" applyFont="1" applyBorder="1"/>
    <xf numFmtId="167" fontId="11" fillId="0" borderId="60" xfId="0" applyNumberFormat="1" applyFont="1" applyBorder="1"/>
    <xf numFmtId="3" fontId="11" fillId="0" borderId="61" xfId="0" applyNumberFormat="1" applyFont="1" applyBorder="1"/>
    <xf numFmtId="9" fontId="17" fillId="0" borderId="60" xfId="0" applyNumberFormat="1" applyFont="1" applyBorder="1"/>
    <xf numFmtId="9" fontId="17" fillId="0" borderId="62" xfId="0" applyNumberFormat="1" applyFont="1" applyBorder="1"/>
    <xf numFmtId="165" fontId="7" fillId="0" borderId="53" xfId="0" applyNumberFormat="1" applyFont="1" applyBorder="1" applyAlignment="1">
      <alignment horizontal="right"/>
    </xf>
    <xf numFmtId="0" fontId="11" fillId="0" borderId="63" xfId="0" applyFont="1" applyBorder="1" applyAlignment="1">
      <alignment horizontal="right"/>
    </xf>
    <xf numFmtId="3" fontId="11" fillId="0" borderId="28" xfId="1" applyNumberFormat="1" applyFont="1" applyBorder="1" applyAlignment="1">
      <alignment horizontal="right"/>
    </xf>
    <xf numFmtId="3" fontId="11" fillId="0" borderId="29" xfId="1" applyNumberFormat="1" applyFont="1" applyBorder="1" applyAlignment="1">
      <alignment horizontal="right"/>
    </xf>
    <xf numFmtId="3" fontId="11" fillId="0" borderId="28" xfId="0" applyNumberFormat="1" applyFont="1" applyBorder="1" applyAlignment="1">
      <alignment horizontal="right"/>
    </xf>
    <xf numFmtId="3" fontId="11" fillId="0" borderId="29" xfId="0" applyNumberFormat="1" applyFont="1" applyBorder="1" applyAlignment="1">
      <alignment horizontal="right"/>
    </xf>
    <xf numFmtId="0" fontId="0" fillId="0" borderId="63" xfId="0" applyBorder="1"/>
    <xf numFmtId="0" fontId="14" fillId="0" borderId="0" xfId="8" applyAlignment="1"/>
    <xf numFmtId="3" fontId="11" fillId="2" borderId="34" xfId="6" applyNumberFormat="1" applyFont="1" applyFill="1" applyBorder="1" applyAlignment="1">
      <alignment horizontal="right"/>
    </xf>
    <xf numFmtId="3" fontId="11" fillId="2" borderId="21" xfId="6" applyNumberFormat="1" applyFont="1" applyFill="1" applyBorder="1" applyAlignment="1">
      <alignment horizontal="right"/>
    </xf>
    <xf numFmtId="0" fontId="7" fillId="2" borderId="0" xfId="19" applyFill="1"/>
    <xf numFmtId="0" fontId="12" fillId="2" borderId="0" xfId="20" applyFill="1"/>
    <xf numFmtId="0" fontId="7" fillId="0" borderId="23" xfId="0" applyFont="1" applyBorder="1" applyAlignment="1">
      <alignment horizontal="right"/>
    </xf>
    <xf numFmtId="0" fontId="7" fillId="0" borderId="43" xfId="0" applyFont="1" applyBorder="1" applyAlignment="1">
      <alignment horizontal="right" wrapText="1"/>
    </xf>
    <xf numFmtId="0" fontId="7" fillId="0" borderId="42" xfId="0" applyFont="1" applyBorder="1" applyAlignment="1">
      <alignment horizontal="right" wrapText="1"/>
    </xf>
    <xf numFmtId="0" fontId="7" fillId="0" borderId="10" xfId="0" applyFont="1" applyBorder="1" applyAlignment="1">
      <alignment horizontal="right" wrapText="1"/>
    </xf>
    <xf numFmtId="0" fontId="7" fillId="0" borderId="9" xfId="0" applyFont="1" applyBorder="1" applyAlignment="1">
      <alignment horizontal="right" wrapText="1"/>
    </xf>
    <xf numFmtId="0" fontId="7" fillId="0" borderId="57" xfId="0" applyFont="1" applyBorder="1" applyAlignment="1">
      <alignment horizontal="right" wrapText="1"/>
    </xf>
    <xf numFmtId="0" fontId="12" fillId="0" borderId="0" xfId="0" applyFont="1"/>
    <xf numFmtId="0" fontId="11" fillId="0" borderId="0" xfId="9" applyFont="1" applyAlignment="1">
      <alignment wrapText="1"/>
    </xf>
    <xf numFmtId="0" fontId="11" fillId="0" borderId="0" xfId="9" applyFont="1" applyAlignment="1">
      <alignment horizontal="left" vertical="top"/>
    </xf>
    <xf numFmtId="0" fontId="11" fillId="0" borderId="0" xfId="9" applyFont="1" applyAlignment="1">
      <alignment horizontal="left" vertical="top" wrapText="1"/>
    </xf>
  </cellXfs>
  <cellStyles count="21">
    <cellStyle name="Comma" xfId="1" builtinId="3" customBuiltin="1"/>
    <cellStyle name="Comma 2" xfId="5" xr:uid="{00000000-0005-0000-0000-000001000000}"/>
    <cellStyle name="Comma_Survey Results 1989.1990 - 2009-2010 - REGIONAL BREAKDOWN" xfId="2" xr:uid="{00000000-0005-0000-0000-000002000000}"/>
    <cellStyle name="Heading 1" xfId="15" builtinId="16" hidden="1"/>
    <cellStyle name="Heading 1" xfId="18" builtinId="16"/>
    <cellStyle name="Heading 1 2" xfId="14" xr:uid="{00000000-0005-0000-0000-000003000000}"/>
    <cellStyle name="Heading 2" xfId="16" builtinId="17" hidden="1"/>
    <cellStyle name="Heading 2" xfId="19" builtinId="17"/>
    <cellStyle name="Heading 3" xfId="17" builtinId="18" hidden="1"/>
    <cellStyle name="Hyperlink" xfId="8" builtinId="8" customBuiltin="1"/>
    <cellStyle name="Hyperlink 2" xfId="10" xr:uid="{00000000-0005-0000-0000-000005000000}"/>
    <cellStyle name="Normal" xfId="0" builtinId="0" customBuiltin="1"/>
    <cellStyle name="Normal 2" xfId="6" xr:uid="{00000000-0005-0000-0000-000007000000}"/>
    <cellStyle name="Normal 3" xfId="7" xr:uid="{00000000-0005-0000-0000-000008000000}"/>
    <cellStyle name="Normal 3 2" xfId="11" xr:uid="{00000000-0005-0000-0000-000009000000}"/>
    <cellStyle name="Normal 4" xfId="9" xr:uid="{00000000-0005-0000-0000-00000A000000}"/>
    <cellStyle name="Normal 5" xfId="12" xr:uid="{00000000-0005-0000-0000-00000B000000}"/>
    <cellStyle name="Normal 6" xfId="13" xr:uid="{00000000-0005-0000-0000-00000C000000}"/>
    <cellStyle name="Paragraph" xfId="20" xr:uid="{AE5232E2-FE61-4BE4-B21B-5FA5A3C78F09}"/>
    <cellStyle name="Percent" xfId="3" builtinId="5"/>
    <cellStyle name="Percent 2" xfId="4" xr:uid="{00000000-0005-0000-0000-00000E000000}"/>
  </cellStyles>
  <dxfs count="152">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style="dotted">
          <color indexed="64"/>
        </left>
        <right style="dotted">
          <color indexed="64"/>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border diagonalUp="0" diagonalDown="0">
        <left/>
        <right style="dotted">
          <color indexed="64"/>
        </right>
        <top/>
        <bottom/>
        <vertical/>
        <horizontal/>
      </border>
    </dxf>
    <dxf>
      <font>
        <b/>
        <i val="0"/>
        <strike val="0"/>
        <condense val="0"/>
        <extend val="0"/>
        <outline val="0"/>
        <shadow val="0"/>
        <u val="none"/>
        <vertAlign val="baseline"/>
        <sz val="12"/>
        <color auto="1"/>
        <name val="Arial"/>
        <scheme val="none"/>
      </font>
      <fill>
        <patternFill patternType="solid">
          <fgColor indexed="64"/>
          <bgColor theme="0"/>
        </patternFill>
      </fill>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dxf>
    <dxf>
      <border outline="0">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right" vertical="top" textRotation="0" wrapText="1" indent="0" justifyLastLine="0" shrinkToFit="0" readingOrder="0"/>
      <border diagonalUp="0" diagonalDown="0" outline="0">
        <left style="dotted">
          <color indexed="64"/>
        </left>
        <right style="dotted">
          <color indexed="64"/>
        </right>
        <top/>
        <bottom/>
      </border>
    </dxf>
    <dxf>
      <font>
        <strike val="0"/>
        <outline val="0"/>
        <shadow val="0"/>
        <u val="none"/>
        <vertAlign val="baseline"/>
        <sz val="12"/>
        <color auto="1"/>
        <name val="Arial"/>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right style="medium">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border>
    </dxf>
    <dxf>
      <font>
        <b/>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scheme val="none"/>
      </font>
      <numFmt numFmtId="165" formatCode="0.0%"/>
      <alignment horizontal="right" vertical="bottom"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family val="2"/>
        <scheme val="none"/>
      </font>
      <numFmt numFmtId="165" formatCode="0.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family val="2"/>
        <scheme val="none"/>
      </font>
      <numFmt numFmtId="165" formatCode="0.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family val="2"/>
        <scheme val="none"/>
      </font>
      <numFmt numFmtId="165" formatCode="0.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family val="2"/>
        <scheme val="none"/>
      </font>
      <numFmt numFmtId="165" formatCode="0.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family val="2"/>
        <scheme val="none"/>
      </font>
      <numFmt numFmtId="165" formatCode="0.0%"/>
      <alignment horizontal="right" vertical="center" textRotation="0" wrapText="0" indent="0" justifyLastLine="0" shrinkToFit="0" readingOrder="0"/>
      <border diagonalUp="0" diagonalDown="0">
        <left style="thin">
          <color indexed="64"/>
        </left>
        <right style="medium">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border diagonalUp="0" diagonalDown="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right" textRotation="0" indent="0" justifyLastLine="0" shrinkToFit="0" readingOrder="0"/>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right" textRotation="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textRotation="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theme="0"/>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textRotation="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medium">
          <color indexed="64"/>
        </left>
        <right style="thin">
          <color indexed="64"/>
        </right>
        <top/>
        <bottom/>
        <vertical/>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right" textRotation="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center" textRotation="0" wrapText="1" indent="0" justifyLastLine="0" shrinkToFit="0" readingOrder="0"/>
      <border diagonalUp="0" diagonalDown="0" outline="0">
        <left style="medium">
          <color indexed="64"/>
        </left>
        <right/>
        <top/>
        <bottom/>
      </border>
    </dxf>
    <dxf>
      <border outline="0">
        <right style="medium">
          <color indexed="64"/>
        </right>
        <top style="medium">
          <color indexed="64"/>
        </top>
        <bottom style="medium">
          <color indexed="64"/>
        </bottom>
      </border>
    </dxf>
    <dxf>
      <alignment horizontal="right" textRotation="0" indent="0" justifyLastLine="0" shrinkToFit="0" readingOrder="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strike val="0"/>
        <outline val="0"/>
        <shadow val="0"/>
        <vertAlign val="baseline"/>
        <sz val="12"/>
      </font>
      <border diagonalUp="0" diagonalDown="0" outline="0">
        <left style="thin">
          <color indexed="64"/>
        </left>
        <right style="medium">
          <color indexed="64"/>
        </right>
        <top style="thin">
          <color auto="1"/>
        </top>
        <bottom style="thin">
          <color auto="1"/>
        </bottom>
      </border>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166" formatCode="0.0"/>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border diagonalUp="0" diagonalDown="0" outline="0">
        <left/>
        <right style="thin">
          <color indexed="64"/>
        </right>
        <top/>
        <bottom/>
      </border>
    </dxf>
    <dxf>
      <font>
        <b/>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style="medium">
          <color indexed="64"/>
        </left>
        <right style="thin">
          <color indexed="64"/>
        </right>
        <top style="thin">
          <color auto="1"/>
        </top>
        <bottom style="thin">
          <color auto="1"/>
        </bottom>
      </border>
    </dxf>
    <dxf>
      <border outline="0">
        <left style="medium">
          <color indexed="64"/>
        </left>
        <right style="medium">
          <color indexed="64"/>
        </right>
        <top style="medium">
          <color indexed="64"/>
        </top>
        <bottom style="medium">
          <color indexed="64"/>
        </bottom>
      </border>
    </dxf>
    <dxf>
      <font>
        <strike val="0"/>
        <outline val="0"/>
        <shadow val="0"/>
        <vertAlign val="baseline"/>
        <sz val="12"/>
      </font>
    </dxf>
    <dxf>
      <font>
        <strike val="0"/>
        <outline val="0"/>
        <shadow val="0"/>
        <vertAlign val="baseline"/>
        <sz val="12"/>
      </font>
    </dxf>
    <dxf>
      <font>
        <strike val="0"/>
        <outline val="0"/>
        <shadow val="0"/>
        <u val="none"/>
        <vertAlign val="baseline"/>
        <sz val="12"/>
        <color auto="1"/>
        <name val="Arial"/>
        <scheme val="none"/>
      </font>
      <alignment horizontal="right" vertical="bottom" textRotation="0" wrapText="0" indent="0" justifyLastLine="0" shrinkToFit="0" readingOrder="0"/>
      <border diagonalUp="0" diagonalDown="0">
        <left style="medium">
          <color indexed="64"/>
        </left>
        <right style="medium">
          <color indexed="64"/>
        </right>
        <top style="medium">
          <color auto="1"/>
        </top>
        <bottom style="medium">
          <color auto="1"/>
        </bottom>
        <vertical/>
        <horizontal style="medium">
          <color auto="1"/>
        </horizontal>
      </border>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right style="medium">
          <color indexed="64"/>
        </right>
        <top/>
        <bottom/>
        <vertical/>
        <horizontal/>
      </border>
    </dxf>
    <dxf>
      <font>
        <strike val="0"/>
        <outline val="0"/>
        <shadow val="0"/>
        <u val="none"/>
        <vertAlign val="baseline"/>
        <sz val="12"/>
        <color auto="1"/>
        <name val="Arial"/>
        <scheme val="none"/>
      </font>
      <numFmt numFmtId="2" formatCode="0.00"/>
      <fill>
        <patternFill patternType="solid">
          <fgColor indexed="64"/>
          <bgColor theme="0"/>
        </patternFill>
      </fill>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style="medium">
          <color indexed="64"/>
        </left>
        <right/>
        <top/>
        <bottom/>
        <vertical/>
        <horizontal/>
      </border>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right style="medium">
          <color indexed="64"/>
        </right>
        <top/>
        <bottom/>
        <vertical/>
        <horizontal/>
      </border>
    </dxf>
    <dxf>
      <font>
        <strike val="0"/>
        <outline val="0"/>
        <shadow val="0"/>
        <u val="none"/>
        <vertAlign val="baseline"/>
        <sz val="12"/>
        <color auto="1"/>
        <name val="Arial"/>
        <scheme val="none"/>
      </font>
      <numFmt numFmtId="2" formatCode="0.00"/>
      <fill>
        <patternFill patternType="solid">
          <fgColor indexed="64"/>
          <bgColor theme="0"/>
        </patternFill>
      </fill>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style="medium">
          <color indexed="64"/>
        </left>
        <right/>
        <top/>
        <bottom/>
        <vertical/>
        <horizontal/>
      </border>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right style="medium">
          <color indexed="64"/>
        </right>
        <top/>
        <bottom/>
        <vertical/>
        <horizontal/>
      </border>
    </dxf>
    <dxf>
      <font>
        <strike val="0"/>
        <outline val="0"/>
        <shadow val="0"/>
        <u val="none"/>
        <vertAlign val="baseline"/>
        <sz val="12"/>
        <color auto="1"/>
        <name val="Arial"/>
        <scheme val="none"/>
      </font>
      <numFmt numFmtId="2" formatCode="0.00"/>
      <fill>
        <patternFill patternType="solid">
          <fgColor indexed="64"/>
          <bgColor theme="0"/>
        </patternFill>
      </fill>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style="medium">
          <color indexed="64"/>
        </left>
        <right/>
        <top/>
        <bottom/>
        <vertical/>
        <horizontal/>
      </border>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right style="medium">
          <color indexed="64"/>
        </right>
        <top/>
        <bottom/>
        <vertical/>
        <horizontal/>
      </border>
    </dxf>
    <dxf>
      <font>
        <strike val="0"/>
        <outline val="0"/>
        <shadow val="0"/>
        <u val="none"/>
        <vertAlign val="baseline"/>
        <sz val="12"/>
        <color auto="1"/>
        <name val="Arial"/>
        <scheme val="none"/>
      </font>
      <numFmt numFmtId="2" formatCode="0.00"/>
      <fill>
        <patternFill patternType="solid">
          <fgColor indexed="64"/>
          <bgColor theme="0"/>
        </patternFill>
      </fill>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style="medium">
          <color indexed="64"/>
        </left>
        <right/>
        <top/>
        <bottom/>
        <vertical/>
        <horizontal/>
      </border>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right style="medium">
          <color indexed="64"/>
        </right>
        <top/>
        <bottom/>
        <vertical/>
        <horizontal/>
      </border>
    </dxf>
    <dxf>
      <font>
        <strike val="0"/>
        <outline val="0"/>
        <shadow val="0"/>
        <u val="none"/>
        <vertAlign val="baseline"/>
        <sz val="12"/>
        <color auto="1"/>
        <name val="Arial"/>
        <scheme val="none"/>
      </font>
      <numFmt numFmtId="2" formatCode="0.00"/>
      <fill>
        <patternFill patternType="solid">
          <fgColor indexed="64"/>
          <bgColor theme="0"/>
        </patternFill>
      </fill>
    </dxf>
    <dxf>
      <font>
        <strike val="0"/>
        <outline val="0"/>
        <shadow val="0"/>
        <u val="none"/>
        <vertAlign val="baseline"/>
        <sz val="12"/>
        <color auto="1"/>
        <name val="Arial"/>
        <scheme val="none"/>
      </font>
      <numFmt numFmtId="168" formatCode="_(* #,##0_);_(* \(#,##0\);_(* &quot;-&quot;??_);_(@_)"/>
      <fill>
        <patternFill patternType="solid">
          <fgColor indexed="64"/>
          <bgColor theme="0"/>
        </patternFill>
      </fill>
      <border diagonalUp="0" diagonalDown="0">
        <left style="medium">
          <color indexed="64"/>
        </left>
        <right/>
        <top/>
        <bottom/>
        <vertical/>
        <horizontal/>
      </border>
    </dxf>
    <dxf>
      <font>
        <b/>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general"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dxf>
    <dxf>
      <border>
        <bottom style="medium">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indexed="8"/>
        <name val="Arial"/>
        <scheme val="none"/>
      </font>
      <numFmt numFmtId="13" formatCode="0%"/>
    </dxf>
    <dxf>
      <font>
        <b val="0"/>
        <i val="0"/>
        <strike val="0"/>
        <condense val="0"/>
        <extend val="0"/>
        <outline val="0"/>
        <shadow val="0"/>
        <u val="none"/>
        <vertAlign val="baseline"/>
        <sz val="12"/>
        <color indexed="8"/>
        <name val="Arial"/>
        <scheme val="none"/>
      </font>
      <numFmt numFmtId="13" formatCode="0%"/>
    </dxf>
    <dxf>
      <font>
        <b val="0"/>
        <i val="0"/>
        <strike val="0"/>
        <condense val="0"/>
        <extend val="0"/>
        <outline val="0"/>
        <shadow val="0"/>
        <u val="none"/>
        <vertAlign val="baseline"/>
        <sz val="12"/>
        <color indexed="8"/>
        <name val="Arial"/>
        <scheme val="none"/>
      </font>
      <numFmt numFmtId="13" formatCode="0%"/>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border diagonalUp="0" diagonalDown="0">
        <left style="medium">
          <color indexed="64"/>
        </left>
        <right/>
        <top/>
        <bottom/>
        <vertical/>
        <horizontal/>
      </border>
    </dxf>
    <dxf>
      <font>
        <strike val="0"/>
        <outline val="0"/>
        <shadow val="0"/>
        <u val="none"/>
        <vertAlign val="baseline"/>
        <sz val="12"/>
        <name val="Arial"/>
        <family val="2"/>
        <scheme val="none"/>
      </font>
      <numFmt numFmtId="3" formatCode="#,##0"/>
      <border diagonalUp="0" diagonalDown="0">
        <left/>
        <right style="medium">
          <color indexed="64"/>
        </right>
        <top/>
        <bottom/>
        <vertical/>
        <horizontal/>
      </border>
    </dxf>
    <dxf>
      <font>
        <strike val="0"/>
        <outline val="0"/>
        <shadow val="0"/>
        <u val="none"/>
        <vertAlign val="baseline"/>
        <sz val="12"/>
        <name val="Arial"/>
        <family val="2"/>
        <scheme val="none"/>
      </font>
      <numFmt numFmtId="167" formatCode="#,##0.0"/>
    </dxf>
    <dxf>
      <font>
        <strike val="0"/>
        <outline val="0"/>
        <shadow val="0"/>
        <u val="none"/>
        <vertAlign val="baseline"/>
        <sz val="12"/>
        <name val="Arial"/>
        <family val="2"/>
        <scheme val="none"/>
      </font>
      <numFmt numFmtId="3" formatCode="#,##0"/>
      <border diagonalUp="0" diagonalDown="0">
        <left style="medium">
          <color indexed="64"/>
        </left>
        <right/>
        <top/>
        <bottom/>
        <vertical/>
        <horizontal/>
      </border>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border diagonalUp="0" diagonalDown="0">
        <left style="medium">
          <color indexed="64"/>
        </left>
        <right style="medium">
          <color indexed="64"/>
        </right>
        <top style="medium">
          <color auto="1"/>
        </top>
        <bottom style="medium">
          <color auto="1"/>
        </bottom>
        <vertical/>
        <horizontal style="medium">
          <color auto="1"/>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dxf>
    <dxf>
      <border>
        <bottom style="medium">
          <color indexed="64"/>
        </bottom>
      </border>
    </dxf>
    <dxf>
      <font>
        <strike val="0"/>
        <outline val="0"/>
        <shadow val="0"/>
        <u val="none"/>
        <vertAlign val="baseline"/>
        <sz val="12"/>
        <name val="Arial"/>
        <scheme val="none"/>
      </font>
      <border diagonalUp="0" diagonalDown="0">
        <left style="medium">
          <color auto="1"/>
        </left>
        <right style="medium">
          <color auto="1"/>
        </right>
        <top/>
        <bottom/>
        <vertical style="medium">
          <color auto="1"/>
        </vertical>
        <horizontal/>
      </border>
    </dxf>
    <dxf>
      <font>
        <b val="0"/>
        <i val="0"/>
        <strike val="0"/>
        <condense val="0"/>
        <extend val="0"/>
        <outline val="0"/>
        <shadow val="0"/>
        <u/>
        <vertAlign val="baseline"/>
        <sz val="12"/>
        <color theme="10"/>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alignment horizontal="general" textRotation="0" wrapText="1" indent="0" justifyLastLine="0" shrinkToFit="0" readingOrder="0"/>
    </dxf>
    <dxf>
      <alignment horizontal="center"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alignment horizontal="general" vertical="top" textRotation="0" indent="0" justifyLastLine="0" shrinkToFit="0" readingOrder="0"/>
    </dxf>
    <dxf>
      <font>
        <strike val="0"/>
        <outline val="0"/>
        <shadow val="0"/>
        <u val="none"/>
        <vertAlign val="baseline"/>
        <sz val="12"/>
        <color auto="1"/>
        <name val="Arial"/>
        <family val="2"/>
        <scheme val="none"/>
      </font>
    </dxf>
  </dxfs>
  <tableStyles count="0" defaultPivotStyle="PivotStyleLight16"/>
  <colors>
    <mruColors>
      <color rgb="FFB30000"/>
      <color rgb="FF456F66"/>
      <color rgb="FF32504A"/>
      <color rgb="FFA3C5BF"/>
      <color rgb="FF659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9F75265-0CB4-4010-8BE8-60269573B9F9}" name="Cover_sheet" displayName="Cover_sheet" ref="A2:A18" totalsRowShown="0" headerRowDxfId="151" dataDxfId="150">
  <autoFilter ref="A2:A18" xr:uid="{69F75265-0CB4-4010-8BE8-60269573B9F9}">
    <filterColumn colId="0" hiddenButton="1"/>
  </autoFilter>
  <tableColumns count="1">
    <tableColumn id="1" xr3:uid="{93AD2A56-F5DE-462A-A76E-98B8FAABFFF2}" name="Information" dataDxfId="149" dataCellStyle="Normal 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_7_Comparison_of_Provisional_and_Final_Harvest_Production_estimates_2012_to_2021" displayName="Table_7_Comparison_of_Provisional_and_Final_Harvest_Production_estimates_2012_to_2021" ref="A8:T18" totalsRowShown="0" headerRowDxfId="40" dataDxfId="38" headerRowBorderDxfId="39" tableBorderDxfId="37">
  <autoFilter ref="A8:T18"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700-000001000000}" name="Year" dataDxfId="36"/>
    <tableColumn id="2" xr3:uid="{00000000-0010-0000-0700-000002000000}" name="Total Cereals Provisional Production (Tonnes)" dataDxfId="35" dataCellStyle="Comma"/>
    <tableColumn id="3" xr3:uid="{00000000-0010-0000-0700-000003000000}" name="Total Cereals Final Production (Tonnes)" dataDxfId="34" dataCellStyle="Comma"/>
    <tableColumn id="4" xr3:uid="{00000000-0010-0000-0700-000004000000}" name="Total Cereals Percentage Difference" dataDxfId="33"/>
    <tableColumn id="5" xr3:uid="{00000000-0010-0000-0700-000005000000}" name="Spring barley Provisional Production (Tonnes)" dataDxfId="32" dataCellStyle="Comma"/>
    <tableColumn id="6" xr3:uid="{00000000-0010-0000-0700-000006000000}" name="Spring barley Final Production (Tonnes)" dataDxfId="31" dataCellStyle="Comma"/>
    <tableColumn id="7" xr3:uid="{00000000-0010-0000-0700-000007000000}" name="Spring barley Percentage Difference" dataDxfId="30"/>
    <tableColumn id="8" xr3:uid="{00000000-0010-0000-0700-000008000000}" name="Winter barley Provisional Production (Tonnes)" dataDxfId="29" dataCellStyle="Comma"/>
    <tableColumn id="9" xr3:uid="{00000000-0010-0000-0700-000009000000}" name="Winter barley Final Production (Tonnes)" dataDxfId="28" dataCellStyle="Comma"/>
    <tableColumn id="10" xr3:uid="{00000000-0010-0000-0700-00000A000000}" name="Winter barley Percentage Difference" dataDxfId="27"/>
    <tableColumn id="11" xr3:uid="{00000000-0010-0000-0700-00000B000000}" name="Wheat Provisional Production (Tonnes)" dataDxfId="26" dataCellStyle="Comma"/>
    <tableColumn id="12" xr3:uid="{00000000-0010-0000-0700-00000C000000}" name="Wheat Final Production (Tonnes)" dataDxfId="25" dataCellStyle="Comma"/>
    <tableColumn id="13" xr3:uid="{00000000-0010-0000-0700-00000D000000}" name="Wheat Percentage Difference" dataDxfId="24"/>
    <tableColumn id="14" xr3:uid="{00000000-0010-0000-0700-00000E000000}" name="Oats Provisional Production (Tonnes)" dataDxfId="23" dataCellStyle="Comma"/>
    <tableColumn id="15" xr3:uid="{00000000-0010-0000-0700-00000F000000}" name="Oats Final Production (Tonnes)" dataDxfId="22" dataCellStyle="Comma"/>
    <tableColumn id="16" xr3:uid="{00000000-0010-0000-0700-000010000000}" name="Oats Percentage Difference" dataDxfId="21"/>
    <tableColumn id="17" xr3:uid="{00000000-0010-0000-0700-000011000000}" name="Oilseed Rape Provisional Production (Tonnes)" dataDxfId="20" dataCellStyle="Comma"/>
    <tableColumn id="18" xr3:uid="{00000000-0010-0000-0700-000012000000}" name="Oilseed Rape Final Production (Tonnes)" dataDxfId="19" dataCellStyle="Comma"/>
    <tableColumn id="19" xr3:uid="{00000000-0010-0000-0700-000013000000}" name="Oilseed Rape Percentage Difference" dataDxfId="18"/>
    <tableColumn id="20" xr3:uid="{B8408FA1-B59F-4F39-B587-5AB27A09E966}" name="Notes " dataDxfId="17"/>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_8_Disposals_estimates_for_2020_harvest" displayName="Table_8_Disposals_estimates_for_2020_harvest" ref="A5:M8" totalsRowShown="0" headerRowDxfId="16" dataDxfId="14" headerRowBorderDxfId="15" tableBorderDxfId="13" headerRowCellStyle="Normal 2" dataCellStyle="Normal 2">
  <autoFilter ref="A5:M8"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Crop" dataDxfId="12" dataCellStyle="Normal 2"/>
    <tableColumn id="2" xr3:uid="{00000000-0010-0000-0800-000002000000}" name="Merchants for malting disposal (tonnes)" dataDxfId="11" dataCellStyle="Normal 2"/>
    <tableColumn id="3" xr3:uid="{00000000-0010-0000-0800-000003000000}" name="Merchants for feed disposal (tonnes)" dataDxfId="10" dataCellStyle="Normal 2"/>
    <tableColumn id="4" xr3:uid="{00000000-0010-0000-0800-000004000000}" name="Merchants for milling crop disposal (tonnes)" dataDxfId="9" dataCellStyle="Normal 2"/>
    <tableColumn id="5" xr3:uid="{00000000-0010-0000-0800-000005000000}" name="Merchants for seed disposal (tonnes)" dataDxfId="8" dataCellStyle="Normal 2"/>
    <tableColumn id="6" xr3:uid="{00000000-0010-0000-0800-000006000000}" name="Merchants for industrial or biofuels disposal (tonnes)" dataDxfId="7" dataCellStyle="Normal 2"/>
    <tableColumn id="7" xr3:uid="{00000000-0010-0000-0800-000007000000}" name="Merchants (other/dont know) disposal (tonnes)" dataDxfId="6" dataCellStyle="Normal 2"/>
    <tableColumn id="8" xr3:uid="{00000000-0010-0000-0800-000008000000}" name="Farmers in Scotland disposal (tonnes)" dataDxfId="5" dataCellStyle="Normal 2"/>
    <tableColumn id="9" xr3:uid="{00000000-0010-0000-0800-000009000000}" name="Farmers outwith Scotland disposal (tonnes)" dataDxfId="4" dataCellStyle="Normal 2"/>
    <tableColumn id="10" xr3:uid="{00000000-0010-0000-0800-00000A000000}" name="Own farm for Seed disposal (tonnes)" dataDxfId="3" dataCellStyle="Normal 2"/>
    <tableColumn id="11" xr3:uid="{00000000-0010-0000-0800-00000B000000}" name="Used for Feed disposal (tonnes)" dataDxfId="2" dataCellStyle="Normal 2"/>
    <tableColumn id="12" xr3:uid="{00000000-0010-0000-0800-00000C000000}" name="Waste etc. disposal (tonnes)" dataDxfId="1" dataCellStyle="Normal 2"/>
    <tableColumn id="13" xr3:uid="{00000000-0010-0000-0800-00000D000000}" name="Total Disposals (tonnes)" dataDxfId="0"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notes_table" displayName="notes_table" ref="A3:B10" totalsRowShown="0" headerRowCellStyle="Heading 2">
  <tableColumns count="2">
    <tableColumn id="1" xr3:uid="{00000000-0010-0000-0000-000001000000}" name="Note number" dataDxfId="148"/>
    <tableColumn id="2" xr3:uid="{00000000-0010-0000-0000-000002000000}" name="Note text" dataDxfId="14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AB2567-23C5-44FE-805F-FD0E758B2D2E}" name="Table_of_contents" displayName="Table_of_contents" ref="A3:C12" totalsRowShown="0" headerRowCellStyle="Heading 2">
  <autoFilter ref="A3:C12" xr:uid="{63AB2567-23C5-44FE-805F-FD0E758B2D2E}">
    <filterColumn colId="0" hiddenButton="1"/>
    <filterColumn colId="1" hiddenButton="1"/>
    <filterColumn colId="2" hiddenButton="1"/>
  </autoFilter>
  <tableColumns count="3">
    <tableColumn id="1" xr3:uid="{3693DEBE-EBD1-4062-9266-991B99525686}" name="Table number" dataDxfId="146" dataCellStyle="Normal 4"/>
    <tableColumn id="2" xr3:uid="{10194498-2E37-4394-9523-CEBE73A9FE95}" name="Table title" dataDxfId="145" dataCellStyle="Normal 4"/>
    <tableColumn id="3" xr3:uid="{AD3125A0-5791-4551-BE3E-82CC375160D5}" name="Table link" dataDxfId="144"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_1_Area_yield_and_production_estimates_for_the_2021_Scottish_harvest" displayName="Table_1_Area_yield_and_production_estimates_for_the_2021_Scottish_harvest" ref="A6:J13" totalsRowShown="0" headerRowDxfId="143" dataDxfId="141" headerRowBorderDxfId="142" tableBorderDxfId="140">
  <autoFilter ref="A6:J1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Crop" dataDxfId="139"/>
    <tableColumn id="2" xr3:uid="{00000000-0010-0000-0100-000002000000}" name="2021_x000a_Area_x000a_(000 ha)" dataDxfId="138"/>
    <tableColumn id="3" xr3:uid="{00000000-0010-0000-0100-000003000000}" name="2021 _x000a_Yield _x000a_(t/ha)" dataDxfId="137"/>
    <tableColumn id="4" xr3:uid="{00000000-0010-0000-0100-000004000000}" name="2021_x000a_Production _x000a_(000 t)" dataDxfId="136"/>
    <tableColumn id="5" xr3:uid="{00000000-0010-0000-0100-000005000000}" name="2022_x000a_Area _x000a_(000 ha)_x000a_[note 1]" dataDxfId="135"/>
    <tableColumn id="6" xr3:uid="{00000000-0010-0000-0100-000006000000}" name="2022 _x000a_Yield _x000a_(t/ha)_x000a_[note 1]" dataDxfId="134"/>
    <tableColumn id="7" xr3:uid="{00000000-0010-0000-0100-000007000000}" name="2022_x000a_Production_x000a_(000 t)_x000a_[note 1]" dataDxfId="133"/>
    <tableColumn id="8" xr3:uid="{00000000-0010-0000-0100-000008000000}" name="% Change 2021/2022_x000a_Area" dataDxfId="132">
      <calculatedColumnFormula>(Table_1_Area_yield_and_production_estimates_for_the_2021_Scottish_harvest[[#This Row],[2022
Area 
(000 ha)
'[note 1']]]-Table_1_Area_yield_and_production_estimates_for_the_2021_Scottish_harvest[[#This Row],[2021
Area
(000 ha)]])/Table_1_Area_yield_and_production_estimates_for_the_2021_Scottish_harvest[[#This Row],[2021
Area
(000 ha)]]</calculatedColumnFormula>
    </tableColumn>
    <tableColumn id="9" xr3:uid="{00000000-0010-0000-0100-000009000000}" name="% Change 2021/2022_x000a_Yield" dataDxfId="131">
      <calculatedColumnFormula>(Table_1_Area_yield_and_production_estimates_for_the_2021_Scottish_harvest[[#This Row],[2022 
Yield 
(t/ha)
'[note 1']]]-Table_1_Area_yield_and_production_estimates_for_the_2021_Scottish_harvest[[#This Row],[2021 
Yield 
(t/ha)]])/Table_1_Area_yield_and_production_estimates_for_the_2021_Scottish_harvest[[#This Row],[2021 
Yield 
(t/ha)]]</calculatedColumnFormula>
    </tableColumn>
    <tableColumn id="10" xr3:uid="{00000000-0010-0000-0100-00000A000000}" name="% Change 2021/2022_x000a_Production" dataDxfId="130">
      <calculatedColumnFormula>(Table_1_Area_yield_and_production_estimates_for_the_2021_Scottish_harvest[[#This Row],[2022
Production
(000 t)
'[note 1']]]-Table_1_Area_yield_and_production_estimates_for_the_2021_Scottish_harvest[[#This Row],[2021
Production 
(000 t)]])/Table_1_Area_yield_and_production_estimates_for_the_2021_Scottish_harvest[[#This Row],[2021
Production 
(000 t)]]</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_2_Cereal_Area_Yield_and_Production_2002_to_2021" displayName="Table_2_Cereal_Area_Yield_and_Production_2002_to_2021" ref="A7:Q27" totalsRowShown="0" headerRowDxfId="129" dataDxfId="127" headerRowBorderDxfId="128" tableBorderDxfId="126">
  <autoFilter ref="A7:Q2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Year" dataDxfId="125"/>
    <tableColumn id="2" xr3:uid="{00000000-0010-0000-0200-000002000000}" name="Total Cereals _x000a_Area _x000a_(Hectare)_x000a_[note 3]" dataDxfId="124" dataCellStyle="Comma_Survey Results 1989.1990 - 2009-2010 - REGIONAL BREAKDOWN"/>
    <tableColumn id="3" xr3:uid="{00000000-0010-0000-0200-000003000000}" name="Total Cereal _x000a_Yield_x000a_(t/ha)_x000a_[note 3]" dataDxfId="123"/>
    <tableColumn id="4" xr3:uid="{00000000-0010-0000-0200-000004000000}" name="Total Cereals_x000a_Production_x000a_(Tonnes)_x000a_[note 3]" dataDxfId="122" dataCellStyle="Comma_Survey Results 1989.1990 - 2009-2010 - REGIONAL BREAKDOWN"/>
    <tableColumn id="5" xr3:uid="{00000000-0010-0000-0200-000005000000}" name="Spring Barley _x000a_Area _x000a_(Hectare)" dataDxfId="121" dataCellStyle="Comma_Survey Results 1989.1990 - 2009-2010 - REGIONAL BREAKDOWN"/>
    <tableColumn id="6" xr3:uid="{00000000-0010-0000-0200-000006000000}" name="Spring Barley_x000a_Yield_x000a_" dataDxfId="120"/>
    <tableColumn id="7" xr3:uid="{00000000-0010-0000-0200-000007000000}" name="Spring Barley_x000a_Production_x000a_(Tonnes)" dataDxfId="119" dataCellStyle="Comma_Survey Results 1989.1990 - 2009-2010 - REGIONAL BREAKDOWN"/>
    <tableColumn id="8" xr3:uid="{00000000-0010-0000-0200-000008000000}" name="Winter Barley_x000a_Area _x000a_(Hectare)" dataDxfId="118" dataCellStyle="Comma_Survey Results 1989.1990 - 2009-2010 - REGIONAL BREAKDOWN"/>
    <tableColumn id="9" xr3:uid="{00000000-0010-0000-0200-000009000000}" name="Winter Barley_x000a_Yield_x000a_(t/ha)" dataDxfId="117"/>
    <tableColumn id="10" xr3:uid="{00000000-0010-0000-0200-00000A000000}" name="Winter Barley_x000a_Production_x000a_(Tonnes)" dataDxfId="116" dataCellStyle="Comma_Survey Results 1989.1990 - 2009-2010 - REGIONAL BREAKDOWN"/>
    <tableColumn id="11" xr3:uid="{00000000-0010-0000-0200-00000B000000}" name="Wheat_x000a_Area_x000a_(Hectare)" dataDxfId="115" dataCellStyle="Comma_Survey Results 1989.1990 - 2009-2010 - REGIONAL BREAKDOWN"/>
    <tableColumn id="12" xr3:uid="{00000000-0010-0000-0200-00000C000000}" name="Wheat_x000a_Yield_x000a_(t/ha)" dataDxfId="114"/>
    <tableColumn id="13" xr3:uid="{00000000-0010-0000-0200-00000D000000}" name="Wheat_x000a_Production_x000a_(Tonnes)" dataDxfId="113" dataCellStyle="Comma_Survey Results 1989.1990 - 2009-2010 - REGIONAL BREAKDOWN"/>
    <tableColumn id="14" xr3:uid="{00000000-0010-0000-0200-00000E000000}" name="Oats_x000a_Area _x000a_(Hectare)" dataDxfId="112" dataCellStyle="Comma_Survey Results 1989.1990 - 2009-2010 - REGIONAL BREAKDOWN"/>
    <tableColumn id="15" xr3:uid="{00000000-0010-0000-0200-00000F000000}" name="Oats_x000a_Yield_x000a_(t/ha)" dataDxfId="111"/>
    <tableColumn id="16" xr3:uid="{00000000-0010-0000-0200-000010000000}" name="Oats_x000a_Production_x000a_(Tonnes)" dataDxfId="110" dataCellStyle="Comma_Survey Results 1989.1990 - 2009-2010 - REGIONAL BREAKDOWN"/>
    <tableColumn id="17" xr3:uid="{00000000-0010-0000-0200-000011000000}" name="Notes" dataDxfId="10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3_Oilseed_Rape_Area_Yield_and_Production_2002_to_2021" displayName="Table_3_Oilseed_Rape_Area_Yield_and_Production_2002_to_2021" ref="A7:E27" totalsRowShown="0" headerRowDxfId="108" dataDxfId="107" tableBorderDxfId="106">
  <autoFilter ref="A7:E27" xr:uid="{00000000-0009-0000-0100-000005000000}">
    <filterColumn colId="0" hiddenButton="1"/>
    <filterColumn colId="1" hiddenButton="1"/>
    <filterColumn colId="2" hiddenButton="1"/>
    <filterColumn colId="3" hiddenButton="1"/>
    <filterColumn colId="4" hiddenButton="1"/>
  </autoFilter>
  <tableColumns count="5">
    <tableColumn id="1" xr3:uid="{00000000-0010-0000-0300-000001000000}" name="Year" dataDxfId="105"/>
    <tableColumn id="2" xr3:uid="{00000000-0010-0000-0300-000002000000}" name="Oilseed Rape_x000a_Area_x000a_(Hectare)" dataDxfId="104" dataCellStyle="Comma_Survey Results 1989.1990 - 2009-2010 - REGIONAL BREAKDOWN"/>
    <tableColumn id="3" xr3:uid="{00000000-0010-0000-0300-000003000000}" name="Oilseed Rape_x000a_Yield_x000a_(t/ha)" dataDxfId="103"/>
    <tableColumn id="4" xr3:uid="{00000000-0010-0000-0300-000004000000}" name="Oilseed Rape_x000a_Production_x000a_(Tonnes)" dataDxfId="102" dataCellStyle="Comma_Survey Results 1989.1990 - 2009-2010 - REGIONAL BREAKDOWN"/>
    <tableColumn id="5" xr3:uid="{00000000-0010-0000-0300-000005000000}" name="Notes" dataDxfId="10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_4_Regional_Estimates_2020_and_2021" displayName="Table_4_Regional_Estimates_2020_and_2021" ref="A7:K49" totalsRowShown="0" headerRowDxfId="100" dataDxfId="99" tableBorderDxfId="98">
  <autoFilter ref="A7:K49"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400-000001000000}" name="Crop" dataDxfId="97" dataCellStyle="Normal 2"/>
    <tableColumn id="2" xr3:uid="{00000000-0010-0000-0400-000002000000}" name="Region" dataDxfId="96" dataCellStyle="Normal 2"/>
    <tableColumn id="3" xr3:uid="{00000000-0010-0000-0400-000003000000}" name="2021_x000a_Area_x000a_(000 ha)" dataDxfId="95" dataCellStyle="Normal 2"/>
    <tableColumn id="4" xr3:uid="{00000000-0010-0000-0400-000004000000}" name="2021 _x000a_Yield _x000a_(t/ha)" dataDxfId="94" dataCellStyle="Normal 2"/>
    <tableColumn id="5" xr3:uid="{00000000-0010-0000-0400-000005000000}" name="2021_x000a_Production _x000a_(000 t)" dataDxfId="93" dataCellStyle="Normal 2"/>
    <tableColumn id="6" xr3:uid="{00000000-0010-0000-0400-000006000000}" name="2022_x000a_Area _x000a_(000 ha)_x000a_[note 1]" dataDxfId="92" dataCellStyle="Normal 2"/>
    <tableColumn id="7" xr3:uid="{00000000-0010-0000-0400-000007000000}" name="2022 _x000a_Yield _x000a_(t/ha)_x000a_[note 1]" dataDxfId="91" dataCellStyle="Normal 2"/>
    <tableColumn id="8" xr3:uid="{00000000-0010-0000-0400-000008000000}" name="2022_x000a_Production_x000a_(000 t)_x000a_[note 1]" dataDxfId="90" dataCellStyle="Normal 2"/>
    <tableColumn id="9" xr3:uid="{00000000-0010-0000-0400-000009000000}" name="% Change 2021/2022_x000a_Area" dataDxfId="89" dataCellStyle="Normal 2"/>
    <tableColumn id="10" xr3:uid="{00000000-0010-0000-0400-00000A000000}" name="% Change 2021/2022_x000a_Yield" dataDxfId="88" dataCellStyle="Normal 2"/>
    <tableColumn id="11" xr3:uid="{00000000-0010-0000-0400-00000B000000}" name="% Change 2021/2022_x000a_Production" dataDxfId="87" dataCellStyle="Normal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5_Comparison_of_Provisional_and_Final_Harvest_Area_estimates_2012_to_2021" displayName="Table_5_Comparison_of_Provisional_and_Final_Harvest_Area_estimates_2012_to_2021" ref="A8:T18" totalsRowShown="0" headerRowDxfId="86" headerRowBorderDxfId="85" tableBorderDxfId="84">
  <autoFilter ref="A8:T1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500-000001000000}" name="Year" dataDxfId="83"/>
    <tableColumn id="2" xr3:uid="{00000000-0010-0000-0500-000002000000}" name="Total Cereals Provisional Area (Hectares)" dataDxfId="82" dataCellStyle="Comma"/>
    <tableColumn id="3" xr3:uid="{00000000-0010-0000-0500-000003000000}" name="Total Cereals Final Area (Hectares)" dataDxfId="81" dataCellStyle="Comma"/>
    <tableColumn id="4" xr3:uid="{00000000-0010-0000-0500-000004000000}" name="Total Cereals Percentage Difference" dataDxfId="80"/>
    <tableColumn id="5" xr3:uid="{00000000-0010-0000-0500-000005000000}" name="Spring barley Provisional Area (Hectares)" dataDxfId="79" dataCellStyle="Comma"/>
    <tableColumn id="6" xr3:uid="{00000000-0010-0000-0500-000006000000}" name="Spring barley Final Area (Hectares)" dataDxfId="78" dataCellStyle="Comma"/>
    <tableColumn id="7" xr3:uid="{00000000-0010-0000-0500-000007000000}" name="Spring barley Percentage Difference" dataDxfId="77"/>
    <tableColumn id="8" xr3:uid="{00000000-0010-0000-0500-000008000000}" name="Winter barley Provisional Area (Hectares)" dataDxfId="76" dataCellStyle="Comma"/>
    <tableColumn id="9" xr3:uid="{00000000-0010-0000-0500-000009000000}" name="Winter barley Final Area (Hectares)" dataDxfId="75" dataCellStyle="Comma"/>
    <tableColumn id="10" xr3:uid="{00000000-0010-0000-0500-00000A000000}" name="Winter barley Percentage Difference" dataDxfId="74"/>
    <tableColumn id="11" xr3:uid="{00000000-0010-0000-0500-00000B000000}" name="Wheat Provisional Area (Hectares)" dataDxfId="73" dataCellStyle="Comma"/>
    <tableColumn id="12" xr3:uid="{00000000-0010-0000-0500-00000C000000}" name="Wheat Final Area (Hectares)" dataDxfId="72" dataCellStyle="Comma"/>
    <tableColumn id="13" xr3:uid="{00000000-0010-0000-0500-00000D000000}" name="Wheat Percentage Difference" dataDxfId="71"/>
    <tableColumn id="14" xr3:uid="{00000000-0010-0000-0500-00000E000000}" name="Oats Provisional Area (Hectares)" dataDxfId="70" dataCellStyle="Comma"/>
    <tableColumn id="15" xr3:uid="{00000000-0010-0000-0500-00000F000000}" name="Oats Final Area (Hectares)" dataDxfId="69" dataCellStyle="Comma"/>
    <tableColumn id="16" xr3:uid="{00000000-0010-0000-0500-000010000000}" name="Oats Percentage Difference" dataDxfId="68"/>
    <tableColumn id="17" xr3:uid="{00000000-0010-0000-0500-000011000000}" name="Oilseed Rape Provisional Area (Hectares)" dataDxfId="67" dataCellStyle="Comma"/>
    <tableColumn id="18" xr3:uid="{00000000-0010-0000-0500-000012000000}" name="Oilseed Rape Final Area (Hectares)" dataDxfId="66" dataCellStyle="Comma"/>
    <tableColumn id="19" xr3:uid="{00000000-0010-0000-0500-000013000000}" name="Oilseed Rape Percentage Difference" dataDxfId="65"/>
    <tableColumn id="20" xr3:uid="{1CF0A677-5EE0-4F70-B5B7-971893271245}" name="Notes " dataDxfId="6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6_Comparison_of_Provisional_and_Final_Harvest_Yield_estimates_2012_to_2021" displayName="Table_6_Comparison_of_Provisional_and_Final_Harvest_Yield_estimates_2012_to_2021" ref="A8:T18" totalsRowShown="0" headerRowDxfId="63" headerRowBorderDxfId="62" tableBorderDxfId="61">
  <autoFilter ref="A8:T18"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600-000001000000}" name="Year" dataDxfId="60"/>
    <tableColumn id="2" xr3:uid="{00000000-0010-0000-0600-000002000000}" name="Total Cereals Provisional Yield (t/ha)" dataDxfId="59" dataCellStyle="Comma"/>
    <tableColumn id="3" xr3:uid="{00000000-0010-0000-0600-000003000000}" name="Total Cereals Final Yield (t/ha)" dataDxfId="58" dataCellStyle="Comma"/>
    <tableColumn id="4" xr3:uid="{00000000-0010-0000-0600-000004000000}" name="Total Cereals Percentage Difference" dataDxfId="57"/>
    <tableColumn id="5" xr3:uid="{00000000-0010-0000-0600-000005000000}" name="Spring barley Provisional Yield (t/ha)" dataDxfId="56" dataCellStyle="Comma"/>
    <tableColumn id="6" xr3:uid="{00000000-0010-0000-0600-000006000000}" name="Spring barley Final Yield (t/ha)" dataDxfId="55" dataCellStyle="Comma"/>
    <tableColumn id="7" xr3:uid="{00000000-0010-0000-0600-000007000000}" name="Spring barley Percentage Difference" dataDxfId="54"/>
    <tableColumn id="8" xr3:uid="{00000000-0010-0000-0600-000008000000}" name="Winter barley Provisional Yield (t/ha)" dataDxfId="53" dataCellStyle="Comma"/>
    <tableColumn id="9" xr3:uid="{00000000-0010-0000-0600-000009000000}" name="Winter barley Final Yield (t/ha)" dataDxfId="52" dataCellStyle="Comma"/>
    <tableColumn id="10" xr3:uid="{00000000-0010-0000-0600-00000A000000}" name="Winter barley Percentage Difference" dataDxfId="51"/>
    <tableColumn id="11" xr3:uid="{00000000-0010-0000-0600-00000B000000}" name="Wheat Provisional Yield (t/ha)" dataDxfId="50" dataCellStyle="Comma"/>
    <tableColumn id="12" xr3:uid="{00000000-0010-0000-0600-00000C000000}" name="Wheat Final Yield (t/ha)" dataDxfId="49" dataCellStyle="Comma"/>
    <tableColumn id="13" xr3:uid="{00000000-0010-0000-0600-00000D000000}" name="Wheat Percentage Difference" dataDxfId="48"/>
    <tableColumn id="14" xr3:uid="{00000000-0010-0000-0600-00000E000000}" name="Oats Provisional Yield (t/ha)" dataDxfId="47" dataCellStyle="Comma"/>
    <tableColumn id="15" xr3:uid="{00000000-0010-0000-0600-00000F000000}" name="Oats Final Yield (t/ha)" dataDxfId="46" dataCellStyle="Comma"/>
    <tableColumn id="16" xr3:uid="{00000000-0010-0000-0600-000010000000}" name="Oats Percentage Difference" dataDxfId="45"/>
    <tableColumn id="17" xr3:uid="{00000000-0010-0000-0600-000011000000}" name="Oilseed Rape Provisional Yield (t/ha)" dataDxfId="44" dataCellStyle="Comma"/>
    <tableColumn id="18" xr3:uid="{00000000-0010-0000-0600-000012000000}" name="Oilseed Rape Final Yield (t/ha)" dataDxfId="43" dataCellStyle="Comma"/>
    <tableColumn id="19" xr3:uid="{00000000-0010-0000-0600-000013000000}" name="Oilseed Rape Percentage Difference" dataDxfId="42"/>
    <tableColumn id="20" xr3:uid="{837C5D17-58CF-4973-B5AB-1974D74C9D9C}" name="Notes " dataDxfId="4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agric.stats@gov.scot" TargetMode="External"/><Relationship Id="rId7" Type="http://schemas.openxmlformats.org/officeDocument/2006/relationships/hyperlink" Target="https://www.gov.scot/publications/cereal-and-oilseed-rape-harvest-2022-final-estimates/data-sources-and-more-information" TargetMode="External"/><Relationship Id="rId2" Type="http://schemas.openxmlformats.org/officeDocument/2006/relationships/hyperlink" Target="https://www.gov.scot/collections/agriculture-fisheries-and-rural-statistics/" TargetMode="External"/><Relationship Id="rId1" Type="http://schemas.openxmlformats.org/officeDocument/2006/relationships/hyperlink" Target="https://www.gov.scot/collections/scottish-cereal-harvest-estimates/" TargetMode="External"/><Relationship Id="rId6" Type="http://schemas.openxmlformats.org/officeDocument/2006/relationships/hyperlink" Target="https://www.gov.uk/government/collections/crops" TargetMode="External"/><Relationship Id="rId5" Type="http://schemas.openxmlformats.org/officeDocument/2006/relationships/hyperlink" Target="https://ahdb.org.uk/cereals-oilseeds/uk-cereals-supply-demand-balance-sheets" TargetMode="External"/><Relationship Id="rId4" Type="http://schemas.openxmlformats.org/officeDocument/2006/relationships/hyperlink" Target="https://www.gov.scot/about/contact-information/media-enquiries/" TargetMode="External"/><Relationship Id="rId9"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showGridLines="0" tabSelected="1" zoomScaleNormal="100" workbookViewId="0"/>
  </sheetViews>
  <sheetFormatPr defaultColWidth="8.7265625" defaultRowHeight="14.5" x14ac:dyDescent="0.35"/>
  <cols>
    <col min="1" max="1" width="112.453125" style="25" customWidth="1"/>
    <col min="2" max="2" width="68.26953125" style="25" customWidth="1"/>
    <col min="3" max="16384" width="8.7265625" style="25"/>
  </cols>
  <sheetData>
    <row r="1" spans="1:3" ht="20" x14ac:dyDescent="0.4">
      <c r="A1" s="192" t="s">
        <v>129</v>
      </c>
    </row>
    <row r="2" spans="1:3" ht="20.149999999999999" customHeight="1" x14ac:dyDescent="0.35">
      <c r="A2" s="169" t="s">
        <v>0</v>
      </c>
    </row>
    <row r="3" spans="1:3" ht="20.149999999999999" customHeight="1" x14ac:dyDescent="0.35">
      <c r="A3" s="195" t="s">
        <v>130</v>
      </c>
    </row>
    <row r="4" spans="1:3" ht="62.25" customHeight="1" x14ac:dyDescent="0.35">
      <c r="A4" s="195" t="s">
        <v>154</v>
      </c>
    </row>
    <row r="5" spans="1:3" ht="49.5" customHeight="1" x14ac:dyDescent="0.35">
      <c r="A5" s="195" t="s">
        <v>164</v>
      </c>
      <c r="C5" s="186"/>
    </row>
    <row r="6" spans="1:3" ht="36" customHeight="1" x14ac:dyDescent="0.35">
      <c r="A6" s="195" t="s">
        <v>131</v>
      </c>
    </row>
    <row r="7" spans="1:3" ht="18.649999999999999" customHeight="1" x14ac:dyDescent="0.35">
      <c r="A7" s="193" t="s">
        <v>25</v>
      </c>
    </row>
    <row r="8" spans="1:3" ht="20.149999999999999" customHeight="1" x14ac:dyDescent="0.35">
      <c r="A8" s="191" t="s">
        <v>152</v>
      </c>
    </row>
    <row r="9" spans="1:3" ht="20.149999999999999" customHeight="1" x14ac:dyDescent="0.35">
      <c r="A9" s="191" t="s">
        <v>169</v>
      </c>
    </row>
    <row r="10" spans="1:3" ht="20.149999999999999" customHeight="1" x14ac:dyDescent="0.35">
      <c r="A10" s="191" t="s">
        <v>151</v>
      </c>
    </row>
    <row r="11" spans="1:3" ht="20.149999999999999" customHeight="1" x14ac:dyDescent="0.35">
      <c r="A11" s="191" t="s">
        <v>141</v>
      </c>
    </row>
    <row r="12" spans="1:3" ht="20.149999999999999" customHeight="1" x14ac:dyDescent="0.35">
      <c r="A12" s="191" t="s">
        <v>170</v>
      </c>
    </row>
    <row r="13" spans="1:3" ht="20.149999999999999" customHeight="1" x14ac:dyDescent="0.35">
      <c r="A13" s="211" t="s">
        <v>134</v>
      </c>
    </row>
    <row r="14" spans="1:3" ht="20.149999999999999" customHeight="1" x14ac:dyDescent="0.35">
      <c r="A14" s="170" t="s">
        <v>133</v>
      </c>
    </row>
    <row r="15" spans="1:3" ht="20.149999999999999" customHeight="1" x14ac:dyDescent="0.35">
      <c r="A15" s="212" t="s">
        <v>132</v>
      </c>
    </row>
    <row r="16" spans="1:3" ht="20.149999999999999" customHeight="1" x14ac:dyDescent="0.35">
      <c r="A16" s="191" t="s">
        <v>138</v>
      </c>
      <c r="B16" s="26"/>
    </row>
    <row r="17" spans="1:2" ht="20.149999999999999" customHeight="1" x14ac:dyDescent="0.35">
      <c r="A17" s="212" t="s">
        <v>135</v>
      </c>
      <c r="B17" s="27"/>
    </row>
    <row r="18" spans="1:2" ht="20.149999999999999" customHeight="1" x14ac:dyDescent="0.35">
      <c r="A18" s="191" t="s">
        <v>150</v>
      </c>
      <c r="B18" s="29"/>
    </row>
    <row r="19" spans="1:2" x14ac:dyDescent="0.35">
      <c r="B19" s="29"/>
    </row>
    <row r="20" spans="1:2" x14ac:dyDescent="0.35">
      <c r="B20" s="29"/>
    </row>
    <row r="21" spans="1:2" x14ac:dyDescent="0.35">
      <c r="B21" s="29"/>
    </row>
    <row r="22" spans="1:2" x14ac:dyDescent="0.35">
      <c r="B22" s="29"/>
    </row>
    <row r="23" spans="1:2" x14ac:dyDescent="0.35">
      <c r="B23" s="29"/>
    </row>
    <row r="24" spans="1:2" x14ac:dyDescent="0.35">
      <c r="B24" s="29"/>
    </row>
    <row r="25" spans="1:2" x14ac:dyDescent="0.35">
      <c r="B25" s="29"/>
    </row>
  </sheetData>
  <hyperlinks>
    <hyperlink ref="A8" r:id="rId1" display="Cereal and oilseed rape harvest statistical release" xr:uid="{14B6ADAB-4FB8-441B-8D4B-9B5302366040}"/>
    <hyperlink ref="A10" r:id="rId2" xr:uid="{16ECD118-9573-49B1-A904-3BDB16FBE578}"/>
    <hyperlink ref="A16" r:id="rId3" xr:uid="{5648C523-25DA-47DB-964D-0124A6E2CC06}"/>
    <hyperlink ref="A18" r:id="rId4" xr:uid="{A71FEA20-06B9-4884-ACEB-88F86C3C1E54}"/>
    <hyperlink ref="A11" r:id="rId5" xr:uid="{7A1AEC43-B311-4F22-88D7-F18C96D08CCA}"/>
    <hyperlink ref="A12" r:id="rId6" display="Agricultural land use, crop areas, yields and production (England and the United Kingdom)" xr:uid="{F46F7854-919F-4A91-93DF-576A45903AE4}"/>
    <hyperlink ref="A9" r:id="rId7" xr:uid="{91D7DF25-C130-48B3-9CF3-4883AC576EA2}"/>
  </hyperlinks>
  <pageMargins left="0.7" right="0.7" top="0.75" bottom="0.75" header="0.3" footer="0.3"/>
  <pageSetup paperSize="9" orientation="portrait" r:id="rId8"/>
  <tableParts count="1">
    <tablePart r:id="rId9"/>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24"/>
  <sheetViews>
    <sheetView showGridLines="0" workbookViewId="0">
      <pane xSplit="1" ySplit="8" topLeftCell="B9" activePane="bottomRight" state="frozen"/>
      <selection activeCell="E24" sqref="E24"/>
      <selection pane="topRight" activeCell="E24" sqref="E24"/>
      <selection pane="bottomLeft" activeCell="E24" sqref="E24"/>
      <selection pane="bottomRight"/>
    </sheetView>
  </sheetViews>
  <sheetFormatPr defaultRowHeight="14.5" x14ac:dyDescent="0.35"/>
  <cols>
    <col min="1" max="1" width="15.7265625" customWidth="1"/>
    <col min="2" max="19" width="15.54296875" customWidth="1"/>
    <col min="20" max="20" width="62.453125" customWidth="1"/>
  </cols>
  <sheetData>
    <row r="1" spans="1:20" ht="15.5" x14ac:dyDescent="0.35">
      <c r="A1" s="193" t="s">
        <v>163</v>
      </c>
    </row>
    <row r="2" spans="1:20" ht="15.5" x14ac:dyDescent="0.35">
      <c r="A2" s="38" t="s">
        <v>2</v>
      </c>
    </row>
    <row r="3" spans="1:20" ht="15.5" x14ac:dyDescent="0.35">
      <c r="A3" s="38" t="s">
        <v>158</v>
      </c>
    </row>
    <row r="4" spans="1:20" ht="15.5" x14ac:dyDescent="0.35">
      <c r="A4" s="194" t="s">
        <v>36</v>
      </c>
    </row>
    <row r="5" spans="1:20" ht="15.5" x14ac:dyDescent="0.35">
      <c r="A5" s="194" t="s">
        <v>128</v>
      </c>
    </row>
    <row r="6" spans="1:20" ht="15.5" x14ac:dyDescent="0.35">
      <c r="A6" s="188" t="s">
        <v>27</v>
      </c>
    </row>
    <row r="7" spans="1:20" ht="16" customHeight="1" x14ac:dyDescent="0.35">
      <c r="A7" s="194" t="s">
        <v>143</v>
      </c>
    </row>
    <row r="8" spans="1:20" ht="62" x14ac:dyDescent="0.35">
      <c r="A8" s="231" t="s">
        <v>37</v>
      </c>
      <c r="B8" s="232" t="s">
        <v>93</v>
      </c>
      <c r="C8" s="233" t="s">
        <v>94</v>
      </c>
      <c r="D8" s="234" t="s">
        <v>65</v>
      </c>
      <c r="E8" s="232" t="s">
        <v>95</v>
      </c>
      <c r="F8" s="233" t="s">
        <v>96</v>
      </c>
      <c r="G8" s="234" t="s">
        <v>68</v>
      </c>
      <c r="H8" s="232" t="s">
        <v>97</v>
      </c>
      <c r="I8" s="233" t="s">
        <v>98</v>
      </c>
      <c r="J8" s="234" t="s">
        <v>71</v>
      </c>
      <c r="K8" s="232" t="s">
        <v>99</v>
      </c>
      <c r="L8" s="233" t="s">
        <v>100</v>
      </c>
      <c r="M8" s="234" t="s">
        <v>74</v>
      </c>
      <c r="N8" s="232" t="s">
        <v>101</v>
      </c>
      <c r="O8" s="233" t="s">
        <v>102</v>
      </c>
      <c r="P8" s="234" t="s">
        <v>77</v>
      </c>
      <c r="Q8" s="232" t="s">
        <v>103</v>
      </c>
      <c r="R8" s="233" t="s">
        <v>104</v>
      </c>
      <c r="S8" s="235" t="s">
        <v>80</v>
      </c>
      <c r="T8" s="236" t="s">
        <v>146</v>
      </c>
    </row>
    <row r="9" spans="1:20" ht="30" customHeight="1" x14ac:dyDescent="0.35">
      <c r="A9" s="167">
        <v>2013</v>
      </c>
      <c r="B9" s="109">
        <v>2781049.3363459855</v>
      </c>
      <c r="C9" s="110">
        <v>2836835.608694626</v>
      </c>
      <c r="D9" s="107">
        <v>2.0059432826149696E-2</v>
      </c>
      <c r="E9" s="109">
        <v>1659309.4543008334</v>
      </c>
      <c r="F9" s="110">
        <v>1713548.2784713572</v>
      </c>
      <c r="G9" s="107">
        <v>3.2687588219267913E-2</v>
      </c>
      <c r="H9" s="109">
        <v>293944.09200563934</v>
      </c>
      <c r="I9" s="110">
        <v>280511.1475686233</v>
      </c>
      <c r="J9" s="107">
        <v>-4.5698977466634448E-2</v>
      </c>
      <c r="K9" s="109">
        <v>629963.05751274852</v>
      </c>
      <c r="L9" s="110">
        <v>652932.64381227794</v>
      </c>
      <c r="M9" s="107">
        <v>3.646179887153872E-2</v>
      </c>
      <c r="N9" s="109">
        <v>195010.24252676411</v>
      </c>
      <c r="O9" s="110">
        <v>187021.04884236745</v>
      </c>
      <c r="P9" s="107">
        <v>-4.0968072142673125E-2</v>
      </c>
      <c r="Q9" s="111">
        <v>103760.99434257645</v>
      </c>
      <c r="R9" s="112">
        <v>111652.28578197192</v>
      </c>
      <c r="S9" s="106">
        <v>7.6052581120624643E-2</v>
      </c>
      <c r="T9" s="209"/>
    </row>
    <row r="10" spans="1:20" ht="30" customHeight="1" x14ac:dyDescent="0.35">
      <c r="A10" s="167">
        <v>2014</v>
      </c>
      <c r="B10" s="109">
        <v>3282300.7981015625</v>
      </c>
      <c r="C10" s="110">
        <v>3221284.2733901641</v>
      </c>
      <c r="D10" s="107">
        <v>-1.8589559112525435E-2</v>
      </c>
      <c r="E10" s="109">
        <v>1745866.7830978585</v>
      </c>
      <c r="F10" s="110">
        <v>1664904.9809407198</v>
      </c>
      <c r="G10" s="107">
        <v>-4.6373413447663193E-2</v>
      </c>
      <c r="H10" s="109">
        <v>406165.78656998719</v>
      </c>
      <c r="I10" s="110">
        <v>410764.93796908361</v>
      </c>
      <c r="J10" s="107">
        <v>1.1323335325546746E-2</v>
      </c>
      <c r="K10" s="109">
        <v>953905.02166084712</v>
      </c>
      <c r="L10" s="110">
        <v>989347.11746782938</v>
      </c>
      <c r="M10" s="107">
        <v>3.7154742875002277E-2</v>
      </c>
      <c r="N10" s="109">
        <v>173022.07811033766</v>
      </c>
      <c r="O10" s="110">
        <v>152923.52461253098</v>
      </c>
      <c r="P10" s="107">
        <v>-0.11616178534735704</v>
      </c>
      <c r="Q10" s="111">
        <v>150717.17199861395</v>
      </c>
      <c r="R10" s="112">
        <v>147570.22004741573</v>
      </c>
      <c r="S10" s="106">
        <v>-2.0879850049383638E-2</v>
      </c>
      <c r="T10" s="209"/>
    </row>
    <row r="11" spans="1:20" ht="30" customHeight="1" x14ac:dyDescent="0.35">
      <c r="A11" s="167">
        <v>2015</v>
      </c>
      <c r="B11" s="109">
        <v>3245525.1134869321</v>
      </c>
      <c r="C11" s="110">
        <v>3100623.9795785774</v>
      </c>
      <c r="D11" s="107">
        <v>-4.464643743048273E-2</v>
      </c>
      <c r="E11" s="109">
        <v>1574131.6736699264</v>
      </c>
      <c r="F11" s="110">
        <v>1520756.220523465</v>
      </c>
      <c r="G11" s="107">
        <v>-3.3907870630683651E-2</v>
      </c>
      <c r="H11" s="109">
        <v>429837.45011138561</v>
      </c>
      <c r="I11" s="110">
        <v>406168.76234439987</v>
      </c>
      <c r="J11" s="107">
        <v>-5.5064275485657115E-2</v>
      </c>
      <c r="K11" s="109">
        <v>1059095.9855968035</v>
      </c>
      <c r="L11" s="110">
        <v>1019181.5929196248</v>
      </c>
      <c r="M11" s="107">
        <v>-3.7687228749797262E-2</v>
      </c>
      <c r="N11" s="109">
        <v>178429.85210881697</v>
      </c>
      <c r="O11" s="110">
        <v>151569.21669427591</v>
      </c>
      <c r="P11" s="107">
        <v>-0.15053890981291557</v>
      </c>
      <c r="Q11" s="111">
        <v>150749.89646452694</v>
      </c>
      <c r="R11" s="112">
        <v>148490.88557234273</v>
      </c>
      <c r="S11" s="106">
        <v>-1.4985157172003681E-2</v>
      </c>
      <c r="T11" s="209"/>
    </row>
    <row r="12" spans="1:20" ht="30" customHeight="1" x14ac:dyDescent="0.35">
      <c r="A12" s="167">
        <v>2016</v>
      </c>
      <c r="B12" s="109">
        <v>2773547.3449578499</v>
      </c>
      <c r="C12" s="110">
        <v>2752412.2577831456</v>
      </c>
      <c r="D12" s="107">
        <v>-7.6202366666380059E-3</v>
      </c>
      <c r="E12" s="109">
        <v>1265691.6559000001</v>
      </c>
      <c r="F12" s="110">
        <v>1296481.3924243154</v>
      </c>
      <c r="G12" s="107">
        <v>2.4326411871951184E-2</v>
      </c>
      <c r="H12" s="109">
        <v>344822.20274380222</v>
      </c>
      <c r="I12" s="110">
        <v>328765.85400584736</v>
      </c>
      <c r="J12" s="107">
        <v>-4.6564138301397287E-2</v>
      </c>
      <c r="K12" s="109">
        <v>953196.11774802837</v>
      </c>
      <c r="L12" s="110">
        <v>925991.50944015267</v>
      </c>
      <c r="M12" s="107">
        <v>-2.8540410311518983E-2</v>
      </c>
      <c r="N12" s="109">
        <v>205514.15396930667</v>
      </c>
      <c r="O12" s="110">
        <v>200935.83554953698</v>
      </c>
      <c r="P12" s="107">
        <v>-2.227738737864967E-2</v>
      </c>
      <c r="Q12" s="111">
        <v>93635.854747019534</v>
      </c>
      <c r="R12" s="112">
        <v>101861.81647805087</v>
      </c>
      <c r="S12" s="106">
        <v>8.7850554184140339E-2</v>
      </c>
      <c r="T12" s="209"/>
    </row>
    <row r="13" spans="1:20" ht="30" customHeight="1" x14ac:dyDescent="0.35">
      <c r="A13" s="167">
        <v>2017</v>
      </c>
      <c r="B13" s="109">
        <v>3084971.34</v>
      </c>
      <c r="C13" s="110">
        <v>2859045.416287405</v>
      </c>
      <c r="D13" s="107">
        <v>-7.3234367134378281E-2</v>
      </c>
      <c r="E13" s="109">
        <v>1508821.23</v>
      </c>
      <c r="F13" s="110">
        <v>1432815.3040769415</v>
      </c>
      <c r="G13" s="107">
        <v>-5.0374374652097473E-2</v>
      </c>
      <c r="H13" s="109">
        <v>371172.58999999997</v>
      </c>
      <c r="I13" s="110">
        <v>352108.14833326667</v>
      </c>
      <c r="J13" s="107">
        <v>-5.1362741162361426E-2</v>
      </c>
      <c r="K13" s="109">
        <v>987999.57000000007</v>
      </c>
      <c r="L13" s="110">
        <v>889308.47205466405</v>
      </c>
      <c r="M13" s="107">
        <v>-9.9889818722629614E-2</v>
      </c>
      <c r="N13" s="109">
        <v>216977.94999999995</v>
      </c>
      <c r="O13" s="110">
        <v>184813.09182253308</v>
      </c>
      <c r="P13" s="107">
        <v>-0.14824021601027607</v>
      </c>
      <c r="Q13" s="111">
        <v>140489.58000000002</v>
      </c>
      <c r="R13" s="112">
        <v>144037.99796383161</v>
      </c>
      <c r="S13" s="106">
        <v>2.5257517061632598E-2</v>
      </c>
      <c r="T13" s="209"/>
    </row>
    <row r="14" spans="1:20" ht="30" customHeight="1" x14ac:dyDescent="0.35">
      <c r="A14" s="166">
        <v>2018</v>
      </c>
      <c r="B14" s="221">
        <v>2602702.1850000005</v>
      </c>
      <c r="C14" s="222">
        <v>2512411.7060539695</v>
      </c>
      <c r="D14" s="108">
        <v>-3.4691052809037025E-2</v>
      </c>
      <c r="E14" s="221">
        <v>1328501.2690000001</v>
      </c>
      <c r="F14" s="222">
        <v>1387503.0135678302</v>
      </c>
      <c r="G14" s="108">
        <v>4.4412260601182842E-2</v>
      </c>
      <c r="H14" s="221">
        <v>287079.29200000002</v>
      </c>
      <c r="I14" s="222">
        <v>268123.78374165192</v>
      </c>
      <c r="J14" s="108">
        <v>-6.6028824741382247E-2</v>
      </c>
      <c r="K14" s="221">
        <v>807076.23600000003</v>
      </c>
      <c r="L14" s="222">
        <v>680955.32324688532</v>
      </c>
      <c r="M14" s="108">
        <v>-0.15626889645294265</v>
      </c>
      <c r="N14" s="221">
        <v>180045.38799999998</v>
      </c>
      <c r="O14" s="222">
        <v>175829.08549760195</v>
      </c>
      <c r="P14" s="108">
        <v>-2.3417997812851671E-2</v>
      </c>
      <c r="Q14" s="223">
        <v>125117.10400000001</v>
      </c>
      <c r="R14" s="224">
        <v>126330.38753262344</v>
      </c>
      <c r="S14" s="219">
        <v>9.6971836290539008E-3</v>
      </c>
      <c r="T14" s="220"/>
    </row>
    <row r="15" spans="1:20" s="225" customFormat="1" ht="30" customHeight="1" x14ac:dyDescent="0.35">
      <c r="A15" s="167">
        <v>2019</v>
      </c>
      <c r="B15" s="113">
        <v>3246539.8713431959</v>
      </c>
      <c r="C15" s="110">
        <v>3068559.0188066182</v>
      </c>
      <c r="D15" s="107">
        <v>-5.4821705443260565E-2</v>
      </c>
      <c r="E15" s="113">
        <v>1628419.7672096486</v>
      </c>
      <c r="F15" s="110">
        <v>1543824.804566192</v>
      </c>
      <c r="G15" s="107">
        <v>-5.1949113089196239E-2</v>
      </c>
      <c r="H15" s="113">
        <v>410228.44519051712</v>
      </c>
      <c r="I15" s="110">
        <v>398747.5584827619</v>
      </c>
      <c r="J15" s="107">
        <v>-2.7986569050381899E-2</v>
      </c>
      <c r="K15" s="113">
        <v>996575.34804283583</v>
      </c>
      <c r="L15" s="110">
        <v>936864.78637860913</v>
      </c>
      <c r="M15" s="107">
        <v>-5.9915752262477355E-2</v>
      </c>
      <c r="N15" s="113">
        <v>211316.3109001941</v>
      </c>
      <c r="O15" s="110">
        <v>189121.36937905516</v>
      </c>
      <c r="P15" s="107">
        <v>-0.10503184267503959</v>
      </c>
      <c r="Q15" s="111">
        <v>130132.42155578641</v>
      </c>
      <c r="R15" s="112">
        <v>124147.50654108005</v>
      </c>
      <c r="S15" s="106">
        <v>-4.5990960155465117E-2</v>
      </c>
      <c r="T15" s="209"/>
    </row>
    <row r="16" spans="1:20" ht="30" customHeight="1" x14ac:dyDescent="0.35">
      <c r="A16" s="167">
        <v>2020</v>
      </c>
      <c r="B16" s="109">
        <v>3124253.2511772327</v>
      </c>
      <c r="C16" s="110">
        <v>3112215.876250668</v>
      </c>
      <c r="D16" s="107">
        <v>-3.8528806594116567E-3</v>
      </c>
      <c r="E16" s="109">
        <v>1775713.8870894408</v>
      </c>
      <c r="F16" s="110">
        <v>1771969.6847596408</v>
      </c>
      <c r="G16" s="107">
        <v>-2.1085617210197596E-3</v>
      </c>
      <c r="H16" s="109">
        <v>316992.65034767846</v>
      </c>
      <c r="I16" s="110">
        <v>314305.96620678122</v>
      </c>
      <c r="J16" s="107">
        <v>-8.4755407986604001E-3</v>
      </c>
      <c r="K16" s="109">
        <v>806621.94514980062</v>
      </c>
      <c r="L16" s="110">
        <v>801620.84902647173</v>
      </c>
      <c r="M16" s="107">
        <v>-6.2000496681256633E-3</v>
      </c>
      <c r="N16" s="109">
        <v>224924.76859031228</v>
      </c>
      <c r="O16" s="110">
        <v>224319.3762577739</v>
      </c>
      <c r="P16" s="107">
        <v>-2.6915325347786315E-3</v>
      </c>
      <c r="Q16" s="111">
        <v>123315.06188692279</v>
      </c>
      <c r="R16" s="112">
        <v>121921.34507926219</v>
      </c>
      <c r="S16" s="106">
        <v>-1.1302080916430231E-2</v>
      </c>
      <c r="T16" s="209" t="s">
        <v>149</v>
      </c>
    </row>
    <row r="17" spans="1:20" ht="30" customHeight="1" x14ac:dyDescent="0.35">
      <c r="A17" s="167">
        <v>2021</v>
      </c>
      <c r="B17" s="113">
        <v>3112621.9749072418</v>
      </c>
      <c r="C17" s="168">
        <v>2862362.4210903039</v>
      </c>
      <c r="D17" s="189">
        <v>-8.0401525091846643E-2</v>
      </c>
      <c r="E17" s="113">
        <v>1581061.8888724628</v>
      </c>
      <c r="F17" s="168">
        <v>1450804.875485504</v>
      </c>
      <c r="G17" s="189">
        <v>-8.2385777750832875E-2</v>
      </c>
      <c r="H17" s="113">
        <v>349408.38299702189</v>
      </c>
      <c r="I17" s="168">
        <v>332644.41507407243</v>
      </c>
      <c r="J17" s="189">
        <v>-4.7978150321288514E-2</v>
      </c>
      <c r="K17" s="113">
        <v>960027.40984834509</v>
      </c>
      <c r="L17" s="168">
        <v>890040.15721274703</v>
      </c>
      <c r="M17" s="189">
        <v>-7.2901306689414108E-2</v>
      </c>
      <c r="N17" s="113">
        <v>222124.2931894121</v>
      </c>
      <c r="O17" s="168">
        <v>188872.97331798062</v>
      </c>
      <c r="P17" s="189">
        <v>-0.14969690795178839</v>
      </c>
      <c r="Q17" s="111">
        <v>121676.77972811903</v>
      </c>
      <c r="R17" s="112">
        <v>126913.54783455475</v>
      </c>
      <c r="S17" s="106">
        <v>4.3038352248777667E-2</v>
      </c>
      <c r="T17" s="209"/>
    </row>
    <row r="18" spans="1:20" ht="30" customHeight="1" x14ac:dyDescent="0.35">
      <c r="A18" s="190">
        <v>2022</v>
      </c>
      <c r="B18" s="113" t="s">
        <v>126</v>
      </c>
      <c r="C18" s="168">
        <v>3138171.6671504695</v>
      </c>
      <c r="D18" s="189" t="s">
        <v>127</v>
      </c>
      <c r="E18" s="113" t="s">
        <v>126</v>
      </c>
      <c r="F18" s="168">
        <v>1605235.4353378729</v>
      </c>
      <c r="G18" s="189" t="s">
        <v>127</v>
      </c>
      <c r="H18" s="113" t="s">
        <v>126</v>
      </c>
      <c r="I18" s="168">
        <v>361853.25784401171</v>
      </c>
      <c r="J18" s="189" t="s">
        <v>127</v>
      </c>
      <c r="K18" s="113" t="s">
        <v>126</v>
      </c>
      <c r="L18" s="168">
        <v>1000082.7637688048</v>
      </c>
      <c r="M18" s="189" t="s">
        <v>127</v>
      </c>
      <c r="N18" s="113" t="s">
        <v>126</v>
      </c>
      <c r="O18" s="168">
        <v>171000.21019977998</v>
      </c>
      <c r="P18" s="189" t="s">
        <v>127</v>
      </c>
      <c r="Q18" s="111" t="s">
        <v>126</v>
      </c>
      <c r="R18" s="112">
        <v>150875.64427757071</v>
      </c>
      <c r="S18" s="106" t="s">
        <v>127</v>
      </c>
      <c r="T18" s="209" t="s">
        <v>148</v>
      </c>
    </row>
    <row r="19" spans="1:20" ht="30" customHeight="1" x14ac:dyDescent="0.35">
      <c r="B19" s="5"/>
      <c r="C19" s="6"/>
      <c r="D19" s="6"/>
    </row>
    <row r="20" spans="1:20" x14ac:dyDescent="0.35">
      <c r="B20" s="5"/>
      <c r="C20" s="6"/>
      <c r="D20" s="6"/>
    </row>
    <row r="21" spans="1:20" x14ac:dyDescent="0.35">
      <c r="B21" s="5"/>
      <c r="C21" s="6"/>
      <c r="D21" s="6"/>
    </row>
    <row r="22" spans="1:20" x14ac:dyDescent="0.35">
      <c r="B22" s="5"/>
      <c r="C22" s="6"/>
      <c r="D22" s="6"/>
    </row>
    <row r="23" spans="1:20" x14ac:dyDescent="0.35">
      <c r="B23" s="5"/>
      <c r="C23" s="6"/>
      <c r="D23" s="6"/>
    </row>
    <row r="24" spans="1:20" x14ac:dyDescent="0.35">
      <c r="B24" s="5"/>
      <c r="C24" s="6"/>
      <c r="D24" s="6"/>
    </row>
  </sheetData>
  <phoneticPr fontId="6" type="noConversion"/>
  <hyperlinks>
    <hyperlink ref="A6" location="'Table of contents'!A1" display="Link to table of contents" xr:uid="{00000000-0004-0000-0900-000000000000}"/>
  </hyperlinks>
  <pageMargins left="0.75" right="0.75" top="1" bottom="1" header="0.5" footer="0.5"/>
  <pageSetup paperSize="9" scale="36"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4"/>
  <sheetViews>
    <sheetView workbookViewId="0"/>
  </sheetViews>
  <sheetFormatPr defaultColWidth="9.1796875" defaultRowHeight="12.5" x14ac:dyDescent="0.25"/>
  <cols>
    <col min="1" max="1" width="9.1796875" style="7"/>
    <col min="2" max="13" width="15.54296875" style="7" customWidth="1"/>
    <col min="14" max="16384" width="9.1796875" style="7"/>
  </cols>
  <sheetData>
    <row r="1" spans="1:13" ht="15.5" x14ac:dyDescent="0.35">
      <c r="A1" s="229" t="s">
        <v>125</v>
      </c>
    </row>
    <row r="2" spans="1:13" ht="15.5" x14ac:dyDescent="0.35">
      <c r="A2" s="230" t="s">
        <v>2</v>
      </c>
    </row>
    <row r="3" spans="1:13" s="9" customFormat="1" ht="15.5" x14ac:dyDescent="0.35">
      <c r="A3" s="20" t="s">
        <v>27</v>
      </c>
    </row>
    <row r="4" spans="1:13" ht="15.5" x14ac:dyDescent="0.35">
      <c r="A4" s="194" t="s">
        <v>143</v>
      </c>
    </row>
    <row r="5" spans="1:13" s="158" customFormat="1" ht="86.5" customHeight="1" thickBot="1" x14ac:dyDescent="0.4">
      <c r="A5" s="154" t="s">
        <v>28</v>
      </c>
      <c r="B5" s="155" t="s">
        <v>105</v>
      </c>
      <c r="C5" s="156" t="s">
        <v>106</v>
      </c>
      <c r="D5" s="156" t="s">
        <v>107</v>
      </c>
      <c r="E5" s="156" t="s">
        <v>108</v>
      </c>
      <c r="F5" s="156" t="s">
        <v>109</v>
      </c>
      <c r="G5" s="156" t="s">
        <v>110</v>
      </c>
      <c r="H5" s="156" t="s">
        <v>111</v>
      </c>
      <c r="I5" s="156" t="s">
        <v>112</v>
      </c>
      <c r="J5" s="156" t="s">
        <v>113</v>
      </c>
      <c r="K5" s="156" t="s">
        <v>114</v>
      </c>
      <c r="L5" s="156" t="s">
        <v>115</v>
      </c>
      <c r="M5" s="157" t="s">
        <v>116</v>
      </c>
    </row>
    <row r="6" spans="1:13" ht="15.5" x14ac:dyDescent="0.35">
      <c r="A6" s="118" t="s">
        <v>117</v>
      </c>
      <c r="B6" s="114">
        <v>917149.84668542864</v>
      </c>
      <c r="C6" s="115">
        <v>235171.14201755583</v>
      </c>
      <c r="D6" s="115">
        <v>11255.678106675059</v>
      </c>
      <c r="E6" s="115">
        <v>17952.847212287055</v>
      </c>
      <c r="F6" s="115">
        <v>0</v>
      </c>
      <c r="G6" s="115">
        <v>6441.7059525619788</v>
      </c>
      <c r="H6" s="115">
        <v>73398.915109693742</v>
      </c>
      <c r="I6" s="115">
        <v>9290.0626574834823</v>
      </c>
      <c r="J6" s="115">
        <v>10102.084065833549</v>
      </c>
      <c r="K6" s="115">
        <v>485097.02050781721</v>
      </c>
      <c r="L6" s="115">
        <v>1707.4827471920948</v>
      </c>
      <c r="M6" s="120">
        <v>1767566.7850625284</v>
      </c>
    </row>
    <row r="7" spans="1:13" ht="15.5" x14ac:dyDescent="0.35">
      <c r="A7" s="119" t="s">
        <v>34</v>
      </c>
      <c r="B7" s="116">
        <v>11938.994759447964</v>
      </c>
      <c r="C7" s="117">
        <v>19105.584123302295</v>
      </c>
      <c r="D7" s="117">
        <v>91754.547756411979</v>
      </c>
      <c r="E7" s="117">
        <v>0</v>
      </c>
      <c r="F7" s="117">
        <v>662.14450832164914</v>
      </c>
      <c r="G7" s="117">
        <v>3252.4499700706556</v>
      </c>
      <c r="H7" s="117">
        <v>3919.3841370712876</v>
      </c>
      <c r="I7" s="117">
        <v>1814.3711539593062</v>
      </c>
      <c r="J7" s="117">
        <v>838.13714786052549</v>
      </c>
      <c r="K7" s="117">
        <v>49987.96820619412</v>
      </c>
      <c r="L7" s="117">
        <v>0</v>
      </c>
      <c r="M7" s="62">
        <v>183273.58176263978</v>
      </c>
    </row>
    <row r="8" spans="1:13" ht="15.5" x14ac:dyDescent="0.35">
      <c r="A8" s="119" t="s">
        <v>31</v>
      </c>
      <c r="B8" s="116">
        <v>306535.75987453957</v>
      </c>
      <c r="C8" s="117">
        <v>319983.15978211042</v>
      </c>
      <c r="D8" s="117">
        <v>44715.6829155792</v>
      </c>
      <c r="E8" s="117">
        <v>17920.453071304673</v>
      </c>
      <c r="F8" s="117">
        <v>0</v>
      </c>
      <c r="G8" s="117">
        <v>65344.685953020708</v>
      </c>
      <c r="H8" s="117">
        <v>16225.109519543113</v>
      </c>
      <c r="I8" s="117">
        <v>2681.0628748798586</v>
      </c>
      <c r="J8" s="117">
        <v>3246.4692696793973</v>
      </c>
      <c r="K8" s="117">
        <v>101639.54890296403</v>
      </c>
      <c r="L8" s="117">
        <v>1.4546715392538041</v>
      </c>
      <c r="M8" s="62">
        <v>878293.3868351602</v>
      </c>
    </row>
    <row r="10" spans="1:13" s="9" customFormat="1" ht="14.5" x14ac:dyDescent="0.35">
      <c r="A10" s="19"/>
      <c r="B10" s="21"/>
      <c r="D10" s="22"/>
      <c r="E10" s="22"/>
      <c r="F10" s="22"/>
      <c r="G10" s="22"/>
      <c r="J10" s="23"/>
    </row>
    <row r="11" spans="1:13" s="9" customFormat="1" ht="39" customHeight="1" x14ac:dyDescent="0.35">
      <c r="A11" s="159"/>
      <c r="C11" s="160"/>
      <c r="D11" s="160"/>
      <c r="E11" s="160"/>
      <c r="F11" s="160"/>
      <c r="G11" s="160"/>
      <c r="H11" s="160"/>
      <c r="I11" s="160"/>
      <c r="J11" s="160"/>
    </row>
    <row r="12" spans="1:13" s="9" customFormat="1" ht="15.5" x14ac:dyDescent="0.35">
      <c r="A12" s="20"/>
    </row>
    <row r="14" spans="1:13" x14ac:dyDescent="0.25">
      <c r="H14" s="8"/>
    </row>
  </sheetData>
  <phoneticPr fontId="29" type="noConversion"/>
  <hyperlinks>
    <hyperlink ref="A3" location="'Table of contents'!A1" display="Link to table of contents" xr:uid="{00000000-0004-0000-0A00-000000000000}"/>
  </hyperlinks>
  <pageMargins left="0.7" right="0.7" top="0.75" bottom="0.75" header="0.3" footer="0.3"/>
  <pageSetup paperSize="9" scale="8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showGridLines="0" workbookViewId="0"/>
  </sheetViews>
  <sheetFormatPr defaultColWidth="8.7265625" defaultRowHeight="14.5" x14ac:dyDescent="0.35"/>
  <cols>
    <col min="1" max="1" width="15.54296875" style="25" customWidth="1"/>
    <col min="2" max="2" width="170.26953125" style="29" customWidth="1"/>
    <col min="3" max="16384" width="8.7265625" style="25"/>
  </cols>
  <sheetData>
    <row r="1" spans="1:2" ht="20" x14ac:dyDescent="0.4">
      <c r="A1" s="192" t="s">
        <v>22</v>
      </c>
    </row>
    <row r="2" spans="1:2" ht="15.5" x14ac:dyDescent="0.35">
      <c r="A2" s="28" t="s">
        <v>2</v>
      </c>
    </row>
    <row r="3" spans="1:2" ht="15.5" x14ac:dyDescent="0.35">
      <c r="A3" s="193" t="s">
        <v>23</v>
      </c>
      <c r="B3" s="193" t="s">
        <v>24</v>
      </c>
    </row>
    <row r="4" spans="1:2" ht="63.75" customHeight="1" x14ac:dyDescent="0.35">
      <c r="A4" s="239">
        <v>1</v>
      </c>
      <c r="B4" s="240" t="s">
        <v>171</v>
      </c>
    </row>
    <row r="5" spans="1:2" ht="63.75" customHeight="1" x14ac:dyDescent="0.35">
      <c r="A5" s="239">
        <v>2</v>
      </c>
      <c r="B5" s="240" t="s">
        <v>124</v>
      </c>
    </row>
    <row r="6" spans="1:2" ht="63.75" customHeight="1" x14ac:dyDescent="0.35">
      <c r="A6" s="239">
        <v>3</v>
      </c>
      <c r="B6" s="240" t="s">
        <v>26</v>
      </c>
    </row>
    <row r="7" spans="1:2" ht="15.5" x14ac:dyDescent="0.35">
      <c r="A7" s="33"/>
      <c r="B7" s="238"/>
    </row>
    <row r="8" spans="1:2" ht="15.5" x14ac:dyDescent="0.35">
      <c r="A8" s="33"/>
      <c r="B8" s="238"/>
    </row>
    <row r="9" spans="1:2" ht="15.5" x14ac:dyDescent="0.35">
      <c r="A9" s="33"/>
    </row>
    <row r="10" spans="1:2" x14ac:dyDescent="0.35">
      <c r="A10" s="173"/>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showGridLines="0" zoomScaleNormal="100" workbookViewId="0"/>
  </sheetViews>
  <sheetFormatPr defaultColWidth="9.1796875" defaultRowHeight="14.5" x14ac:dyDescent="0.35"/>
  <cols>
    <col min="1" max="1" width="25" style="31" customWidth="1"/>
    <col min="2" max="2" width="105" style="31" customWidth="1"/>
    <col min="3" max="3" width="17.81640625" style="31" customWidth="1"/>
    <col min="4" max="4" width="9.1796875" style="31"/>
    <col min="5" max="5" width="9.1796875" style="187"/>
    <col min="6" max="16384" width="9.1796875" style="31"/>
  </cols>
  <sheetData>
    <row r="1" spans="1:3" ht="20" x14ac:dyDescent="0.35">
      <c r="A1" s="210" t="s">
        <v>1</v>
      </c>
      <c r="B1" s="30"/>
    </row>
    <row r="2" spans="1:3" ht="15.5" x14ac:dyDescent="0.35">
      <c r="A2" s="194" t="s">
        <v>2</v>
      </c>
      <c r="B2" s="32"/>
    </row>
    <row r="3" spans="1:3" ht="24" customHeight="1" x14ac:dyDescent="0.35">
      <c r="A3" s="193" t="s">
        <v>3</v>
      </c>
      <c r="B3" s="193" t="s">
        <v>4</v>
      </c>
      <c r="C3" s="193" t="s">
        <v>5</v>
      </c>
    </row>
    <row r="4" spans="1:3" ht="22.5" customHeight="1" x14ac:dyDescent="0.35">
      <c r="A4" s="194" t="s">
        <v>6</v>
      </c>
      <c r="B4" s="194" t="s">
        <v>136</v>
      </c>
      <c r="C4" s="27" t="s">
        <v>7</v>
      </c>
    </row>
    <row r="5" spans="1:3" ht="33" customHeight="1" x14ac:dyDescent="0.35">
      <c r="A5" s="194" t="s">
        <v>8</v>
      </c>
      <c r="B5" s="194" t="s">
        <v>139</v>
      </c>
      <c r="C5" s="27" t="s">
        <v>9</v>
      </c>
    </row>
    <row r="6" spans="1:3" ht="33" customHeight="1" x14ac:dyDescent="0.35">
      <c r="A6" s="194" t="s">
        <v>10</v>
      </c>
      <c r="B6" s="194" t="s">
        <v>153</v>
      </c>
      <c r="C6" s="27" t="s">
        <v>11</v>
      </c>
    </row>
    <row r="7" spans="1:3" ht="33" customHeight="1" x14ac:dyDescent="0.35">
      <c r="A7" s="194" t="s">
        <v>12</v>
      </c>
      <c r="B7" s="194" t="s">
        <v>142</v>
      </c>
      <c r="C7" s="27" t="s">
        <v>13</v>
      </c>
    </row>
    <row r="8" spans="1:3" ht="33" customHeight="1" x14ac:dyDescent="0.35">
      <c r="A8" s="194" t="s">
        <v>14</v>
      </c>
      <c r="B8" s="194" t="s">
        <v>161</v>
      </c>
      <c r="C8" s="226" t="s">
        <v>15</v>
      </c>
    </row>
    <row r="9" spans="1:3" ht="33" customHeight="1" x14ac:dyDescent="0.35">
      <c r="A9" s="194" t="s">
        <v>16</v>
      </c>
      <c r="B9" s="194" t="s">
        <v>162</v>
      </c>
      <c r="C9" s="226" t="s">
        <v>17</v>
      </c>
    </row>
    <row r="10" spans="1:3" ht="33" customHeight="1" x14ac:dyDescent="0.35">
      <c r="A10" s="194" t="s">
        <v>18</v>
      </c>
      <c r="B10" s="194" t="s">
        <v>163</v>
      </c>
      <c r="C10" s="226" t="s">
        <v>19</v>
      </c>
    </row>
    <row r="11" spans="1:3" ht="33" customHeight="1" x14ac:dyDescent="0.35">
      <c r="A11" s="194" t="s">
        <v>20</v>
      </c>
      <c r="B11" s="194" t="s">
        <v>125</v>
      </c>
      <c r="C11" s="226" t="s">
        <v>21</v>
      </c>
    </row>
    <row r="12" spans="1:3" ht="15.5" x14ac:dyDescent="0.35">
      <c r="C12" s="161"/>
    </row>
    <row r="13" spans="1:3" ht="15.5" x14ac:dyDescent="0.35">
      <c r="C13" s="161"/>
    </row>
    <row r="14" spans="1:3" ht="15.5" x14ac:dyDescent="0.35">
      <c r="C14" s="161"/>
    </row>
  </sheetData>
  <hyperlinks>
    <hyperlink ref="C4" location="'Table_1'!A1" display="Table_1" xr:uid="{00000000-0004-0000-0100-000000000000}"/>
    <hyperlink ref="C5" location="'Table_2'!A1" display="Table_2" xr:uid="{00000000-0004-0000-0100-000001000000}"/>
    <hyperlink ref="C6" location="'Table_3'!A1" display="Table_3" xr:uid="{00000000-0004-0000-0100-000002000000}"/>
    <hyperlink ref="C7" location="'Table_4'!A1" display="Table_4" xr:uid="{00000000-0004-0000-0100-000003000000}"/>
    <hyperlink ref="C8" location="'Table_5'!A1" display="Table_5" xr:uid="{00000000-0004-0000-0100-000004000000}"/>
    <hyperlink ref="C11" location="Table_8!A1" display="Table_8" xr:uid="{00000000-0004-0000-0100-000005000000}"/>
    <hyperlink ref="C9" location="Table_6!A1" display="Table_6" xr:uid="{00000000-0004-0000-0100-000006000000}"/>
    <hyperlink ref="C10" location="Table_5!A1" display="Table_7" xr:uid="{00000000-0004-0000-0100-000007000000}"/>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showGridLines="0" zoomScaleNormal="100" workbookViewId="0"/>
  </sheetViews>
  <sheetFormatPr defaultRowHeight="14.5" x14ac:dyDescent="0.35"/>
  <cols>
    <col min="1" max="10" width="15.54296875" customWidth="1"/>
    <col min="11" max="13" width="14" customWidth="1"/>
    <col min="14" max="14" width="13.1796875" customWidth="1"/>
    <col min="15" max="15" width="1.1796875" customWidth="1"/>
    <col min="16" max="16" width="7.54296875" customWidth="1"/>
    <col min="17" max="17" width="1.54296875" customWidth="1"/>
    <col min="18" max="18" width="8.1796875" customWidth="1"/>
    <col min="19" max="19" width="2.26953125" customWidth="1"/>
  </cols>
  <sheetData>
    <row r="1" spans="1:14" ht="15.5" x14ac:dyDescent="0.35">
      <c r="A1" s="193" t="s">
        <v>136</v>
      </c>
      <c r="M1" s="162"/>
      <c r="N1" s="162"/>
    </row>
    <row r="2" spans="1:14" ht="15.5" x14ac:dyDescent="0.35">
      <c r="A2" s="237" t="s">
        <v>2</v>
      </c>
      <c r="M2" s="163"/>
      <c r="N2" s="163"/>
    </row>
    <row r="3" spans="1:14" ht="15.5" x14ac:dyDescent="0.35">
      <c r="A3" s="237" t="s">
        <v>158</v>
      </c>
      <c r="M3" s="163"/>
      <c r="N3" s="163"/>
    </row>
    <row r="4" spans="1:14" ht="15.5" x14ac:dyDescent="0.35">
      <c r="A4" s="188" t="s">
        <v>27</v>
      </c>
      <c r="M4" s="163"/>
      <c r="N4" s="163"/>
    </row>
    <row r="5" spans="1:14" ht="16" thickBot="1" x14ac:dyDescent="0.4">
      <c r="A5" s="194" t="s">
        <v>143</v>
      </c>
      <c r="M5" s="163"/>
      <c r="N5" s="163"/>
    </row>
    <row r="6" spans="1:14" ht="69" customHeight="1" thickBot="1" x14ac:dyDescent="0.4">
      <c r="A6" s="142" t="s">
        <v>28</v>
      </c>
      <c r="B6" s="148" t="s">
        <v>155</v>
      </c>
      <c r="C6" s="143" t="s">
        <v>156</v>
      </c>
      <c r="D6" s="144" t="s">
        <v>157</v>
      </c>
      <c r="E6" s="145" t="s">
        <v>121</v>
      </c>
      <c r="F6" s="143" t="s">
        <v>122</v>
      </c>
      <c r="G6" s="146" t="s">
        <v>123</v>
      </c>
      <c r="H6" s="147" t="s">
        <v>118</v>
      </c>
      <c r="I6" s="147" t="s">
        <v>119</v>
      </c>
      <c r="J6" s="144" t="s">
        <v>120</v>
      </c>
      <c r="M6" s="163"/>
      <c r="N6" s="163"/>
    </row>
    <row r="7" spans="1:14" ht="25" customHeight="1" x14ac:dyDescent="0.35">
      <c r="A7" s="149" t="s">
        <v>29</v>
      </c>
      <c r="B7" s="151">
        <v>430.47701000000001</v>
      </c>
      <c r="C7" s="152">
        <v>6.6492805761922193</v>
      </c>
      <c r="D7" s="153">
        <v>2862.362421090304</v>
      </c>
      <c r="E7" s="151">
        <v>414.25637999999998</v>
      </c>
      <c r="F7" s="152">
        <v>7.5754335205422061</v>
      </c>
      <c r="G7" s="153">
        <v>3138.1716671504696</v>
      </c>
      <c r="H7" s="171">
        <f>(Table_1_Area_yield_and_production_estimates_for_the_2021_Scottish_harvest[[#This Row],[2022
Area 
(000 ha)
'[note 1']]]-Table_1_Area_yield_and_production_estimates_for_the_2021_Scottish_harvest[[#This Row],[2021
Area
(000 ha)]])/Table_1_Area_yield_and_production_estimates_for_the_2021_Scottish_harvest[[#This Row],[2021
Area
(000 ha)]]</f>
        <v>-3.7680595300548174E-2</v>
      </c>
      <c r="I7" s="171">
        <f>(Table_1_Area_yield_and_production_estimates_for_the_2021_Scottish_harvest[[#This Row],[2022 
Yield 
(t/ha)
'[note 1']]]-Table_1_Area_yield_and_production_estimates_for_the_2021_Scottish_harvest[[#This Row],[2021 
Yield 
(t/ha)]])/Table_1_Area_yield_and_production_estimates_for_the_2021_Scottish_harvest[[#This Row],[2021 
Yield 
(t/ha)]]</f>
        <v>0.13928618799243964</v>
      </c>
      <c r="J7" s="171">
        <f>(Table_1_Area_yield_and_production_estimates_for_the_2021_Scottish_harvest[[#This Row],[2022
Production
(000 t)
'[note 1']]]-Table_1_Area_yield_and_production_estimates_for_the_2021_Scottish_harvest[[#This Row],[2021
Production 
(000 t)]])/Table_1_Area_yield_and_production_estimates_for_the_2021_Scottish_harvest[[#This Row],[2021
Production 
(000 t)]]</f>
        <v>9.6357206211192134E-2</v>
      </c>
      <c r="M7" s="163"/>
      <c r="N7" s="163"/>
    </row>
    <row r="8" spans="1:14" ht="25" customHeight="1" x14ac:dyDescent="0.35">
      <c r="A8" s="150" t="s">
        <v>30</v>
      </c>
      <c r="B8" s="34">
        <v>292.16723999999999</v>
      </c>
      <c r="C8" s="141">
        <v>6.1042069280579732</v>
      </c>
      <c r="D8" s="35">
        <v>1783.4492905595764</v>
      </c>
      <c r="E8" s="34">
        <v>279.98993999999999</v>
      </c>
      <c r="F8" s="141">
        <v>7.0255691800279854</v>
      </c>
      <c r="G8" s="35">
        <v>1967.0886931818848</v>
      </c>
      <c r="H8" s="172">
        <f>(Table_1_Area_yield_and_production_estimates_for_the_2021_Scottish_harvest[[#This Row],[2022
Area 
(000 ha)
'[note 1']]]-Table_1_Area_yield_and_production_estimates_for_the_2021_Scottish_harvest[[#This Row],[2021
Area
(000 ha)]])/Table_1_Area_yield_and_production_estimates_for_the_2021_Scottish_harvest[[#This Row],[2021
Area
(000 ha)]]</f>
        <v>-4.1679210851976435E-2</v>
      </c>
      <c r="I8" s="172">
        <f>(Table_1_Area_yield_and_production_estimates_for_the_2021_Scottish_harvest[[#This Row],[2022 
Yield 
(t/ha)
'[note 1']]]-Table_1_Area_yield_and_production_estimates_for_the_2021_Scottish_harvest[[#This Row],[2021 
Yield 
(t/ha)]])/Table_1_Area_yield_and_production_estimates_for_the_2021_Scottish_harvest[[#This Row],[2021 
Yield 
(t/ha)]]</f>
        <v>0.15093889555659928</v>
      </c>
      <c r="J8" s="172">
        <f>(Table_1_Area_yield_and_production_estimates_for_the_2021_Scottish_harvest[[#This Row],[2022
Production
(000 t)
'[note 1']]]-Table_1_Area_yield_and_production_estimates_for_the_2021_Scottish_harvest[[#This Row],[2021
Production 
(000 t)]])/Table_1_Area_yield_and_production_estimates_for_the_2021_Scottish_harvest[[#This Row],[2021
Production 
(000 t)]]</f>
        <v>0.10296867065095498</v>
      </c>
      <c r="M8" s="163"/>
      <c r="N8" s="163"/>
    </row>
    <row r="9" spans="1:14" ht="25" customHeight="1" x14ac:dyDescent="0.35">
      <c r="A9" s="150" t="s">
        <v>33</v>
      </c>
      <c r="B9" s="34">
        <v>248.92098999999996</v>
      </c>
      <c r="C9" s="141">
        <v>5.8283750015838525</v>
      </c>
      <c r="D9" s="35">
        <v>1450.804875485504</v>
      </c>
      <c r="E9" s="34">
        <v>235.81578999999999</v>
      </c>
      <c r="F9" s="141">
        <v>6.8071583982475179</v>
      </c>
      <c r="G9" s="35">
        <v>1605.235435337873</v>
      </c>
      <c r="H9" s="172">
        <f>(Table_1_Area_yield_and_production_estimates_for_the_2021_Scottish_harvest[[#This Row],[2022
Area 
(000 ha)
'[note 1']]]-Table_1_Area_yield_and_production_estimates_for_the_2021_Scottish_harvest[[#This Row],[2021
Area
(000 ha)]])/Table_1_Area_yield_and_production_estimates_for_the_2021_Scottish_harvest[[#This Row],[2021
Area
(000 ha)]]</f>
        <v>-5.2648031007750569E-2</v>
      </c>
      <c r="I9" s="172">
        <f>(Table_1_Area_yield_and_production_estimates_for_the_2021_Scottish_harvest[[#This Row],[2022 
Yield 
(t/ha)
'[note 1']]]-Table_1_Area_yield_and_production_estimates_for_the_2021_Scottish_harvest[[#This Row],[2021 
Yield 
(t/ha)]])/Table_1_Area_yield_and_production_estimates_for_the_2021_Scottish_harvest[[#This Row],[2021 
Yield 
(t/ha)]]</f>
        <v>0.16793418343838248</v>
      </c>
      <c r="J9" s="172">
        <f>(Table_1_Area_yield_and_production_estimates_for_the_2021_Scottish_harvest[[#This Row],[2022
Production
(000 t)
'[note 1']]]-Table_1_Area_yield_and_production_estimates_for_the_2021_Scottish_harvest[[#This Row],[2021
Production 
(000 t)]])/Table_1_Area_yield_and_production_estimates_for_the_2021_Scottish_harvest[[#This Row],[2021
Production 
(000 t)]]</f>
        <v>0.1064447483337066</v>
      </c>
      <c r="M9" s="163"/>
      <c r="N9" s="163"/>
    </row>
    <row r="10" spans="1:14" ht="25" customHeight="1" x14ac:dyDescent="0.35">
      <c r="A10" s="150" t="s">
        <v>32</v>
      </c>
      <c r="B10" s="34">
        <v>43.246250000000003</v>
      </c>
      <c r="C10" s="141">
        <v>7.6918672734415674</v>
      </c>
      <c r="D10" s="35">
        <v>332.64441507407241</v>
      </c>
      <c r="E10" s="34">
        <v>44.174150000000004</v>
      </c>
      <c r="F10" s="141">
        <v>8.1915160301672287</v>
      </c>
      <c r="G10" s="35">
        <v>361.85325784401169</v>
      </c>
      <c r="H10" s="172">
        <f>(Table_1_Area_yield_and_production_estimates_for_the_2021_Scottish_harvest[[#This Row],[2022
Area 
(000 ha)
'[note 1']]]-Table_1_Area_yield_and_production_estimates_for_the_2021_Scottish_harvest[[#This Row],[2021
Area
(000 ha)]])/Table_1_Area_yield_and_production_estimates_for_the_2021_Scottish_harvest[[#This Row],[2021
Area
(000 ha)]]</f>
        <v>2.1456195623898049E-2</v>
      </c>
      <c r="I10" s="172">
        <f>(Table_1_Area_yield_and_production_estimates_for_the_2021_Scottish_harvest[[#This Row],[2022 
Yield 
(t/ha)
'[note 1']]]-Table_1_Area_yield_and_production_estimates_for_the_2021_Scottish_harvest[[#This Row],[2021 
Yield 
(t/ha)]])/Table_1_Area_yield_and_production_estimates_for_the_2021_Scottish_harvest[[#This Row],[2021 
Yield 
(t/ha)]]</f>
        <v>6.4958057512360556E-2</v>
      </c>
      <c r="J10" s="172">
        <f>(Table_1_Area_yield_and_production_estimates_for_the_2021_Scottish_harvest[[#This Row],[2022
Production
(000 t)
'[note 1']]]-Table_1_Area_yield_and_production_estimates_for_the_2021_Scottish_harvest[[#This Row],[2021
Production 
(000 t)]])/Table_1_Area_yield_and_production_estimates_for_the_2021_Scottish_harvest[[#This Row],[2021
Production 
(000 t)]]</f>
        <v>8.7808005925592139E-2</v>
      </c>
      <c r="M10" s="163"/>
      <c r="N10" s="163"/>
    </row>
    <row r="11" spans="1:14" ht="25" customHeight="1" x14ac:dyDescent="0.35">
      <c r="A11" s="150" t="s">
        <v>31</v>
      </c>
      <c r="B11" s="34">
        <v>104.57082</v>
      </c>
      <c r="C11" s="141">
        <v>8.511362512149633</v>
      </c>
      <c r="D11" s="35">
        <v>890.04015721274698</v>
      </c>
      <c r="E11" s="34">
        <v>107.11743000000001</v>
      </c>
      <c r="F11" s="141">
        <v>9.3363214909917538</v>
      </c>
      <c r="G11" s="35">
        <v>1000.0827637688049</v>
      </c>
      <c r="H11" s="172">
        <f>(Table_1_Area_yield_and_production_estimates_for_the_2021_Scottish_harvest[[#This Row],[2022
Area 
(000 ha)
'[note 1']]]-Table_1_Area_yield_and_production_estimates_for_the_2021_Scottish_harvest[[#This Row],[2021
Area
(000 ha)]])/Table_1_Area_yield_and_production_estimates_for_the_2021_Scottish_harvest[[#This Row],[2021
Area
(000 ha)]]</f>
        <v>2.4352969595151069E-2</v>
      </c>
      <c r="I11" s="172">
        <f>(Table_1_Area_yield_and_production_estimates_for_the_2021_Scottish_harvest[[#This Row],[2022 
Yield 
(t/ha)
'[note 1']]]-Table_1_Area_yield_and_production_estimates_for_the_2021_Scottish_harvest[[#This Row],[2021 
Yield 
(t/ha)]])/Table_1_Area_yield_and_production_estimates_for_the_2021_Scottish_harvest[[#This Row],[2021 
Yield 
(t/ha)]]</f>
        <v>9.6924432212178072E-2</v>
      </c>
      <c r="J11" s="172">
        <f>(Table_1_Area_yield_and_production_estimates_for_the_2021_Scottish_harvest[[#This Row],[2022
Production
(000 t)
'[note 1']]]-Table_1_Area_yield_and_production_estimates_for_the_2021_Scottish_harvest[[#This Row],[2021
Production 
(000 t)]])/Table_1_Area_yield_and_production_estimates_for_the_2021_Scottish_harvest[[#This Row],[2021
Production 
(000 t)]]</f>
        <v>0.12363779955801961</v>
      </c>
      <c r="L11" s="2"/>
    </row>
    <row r="12" spans="1:14" ht="25" customHeight="1" x14ac:dyDescent="0.35">
      <c r="A12" s="150" t="s">
        <v>34</v>
      </c>
      <c r="B12" s="34">
        <v>33.738949999999996</v>
      </c>
      <c r="C12" s="141">
        <v>5.5980690957478121</v>
      </c>
      <c r="D12" s="35">
        <v>188.87297331798061</v>
      </c>
      <c r="E12" s="34">
        <v>27.149009999999997</v>
      </c>
      <c r="F12" s="141">
        <v>6.298579955577754</v>
      </c>
      <c r="G12" s="35">
        <v>171.00021019977999</v>
      </c>
      <c r="H12" s="172">
        <f>(Table_1_Area_yield_and_production_estimates_for_the_2021_Scottish_harvest[[#This Row],[2022
Area 
(000 ha)
'[note 1']]]-Table_1_Area_yield_and_production_estimates_for_the_2021_Scottish_harvest[[#This Row],[2021
Area
(000 ha)]])/Table_1_Area_yield_and_production_estimates_for_the_2021_Scottish_harvest[[#This Row],[2021
Area
(000 ha)]]</f>
        <v>-0.19532143116487025</v>
      </c>
      <c r="I12" s="172">
        <f>(Table_1_Area_yield_and_production_estimates_for_the_2021_Scottish_harvest[[#This Row],[2022 
Yield 
(t/ha)
'[note 1']]]-Table_1_Area_yield_and_production_estimates_for_the_2021_Scottish_harvest[[#This Row],[2021 
Yield 
(t/ha)]])/Table_1_Area_yield_and_production_estimates_for_the_2021_Scottish_harvest[[#This Row],[2021 
Yield 
(t/ha)]]</f>
        <v>0.12513437184296936</v>
      </c>
      <c r="J12" s="172">
        <f>(Table_1_Area_yield_and_production_estimates_for_the_2021_Scottish_harvest[[#This Row],[2022
Production
(000 t)
'[note 1']]]-Table_1_Area_yield_and_production_estimates_for_the_2021_Scottish_harvest[[#This Row],[2021
Production 
(000 t)]])/Table_1_Area_yield_and_production_estimates_for_the_2021_Scottish_harvest[[#This Row],[2021
Production 
(000 t)]]</f>
        <v>-9.4628483918186651E-2</v>
      </c>
    </row>
    <row r="13" spans="1:14" ht="25" customHeight="1" x14ac:dyDescent="0.35">
      <c r="A13" s="213" t="s">
        <v>35</v>
      </c>
      <c r="B13" s="214">
        <v>33.18768</v>
      </c>
      <c r="C13" s="215">
        <v>3.8241162935931268</v>
      </c>
      <c r="D13" s="216">
        <v>126.91354783455475</v>
      </c>
      <c r="E13" s="214">
        <v>35.36186</v>
      </c>
      <c r="F13" s="215">
        <v>4.2666207116246344</v>
      </c>
      <c r="G13" s="216">
        <v>150.8756442775707</v>
      </c>
      <c r="H13" s="217">
        <f>(Table_1_Area_yield_and_production_estimates_for_the_2021_Scottish_harvest[[#This Row],[2022
Area 
(000 ha)
'[note 1']]]-Table_1_Area_yield_and_production_estimates_for_the_2021_Scottish_harvest[[#This Row],[2021
Area
(000 ha)]])/Table_1_Area_yield_and_production_estimates_for_the_2021_Scottish_harvest[[#This Row],[2021
Area
(000 ha)]]</f>
        <v>6.5511659748436757E-2</v>
      </c>
      <c r="I13" s="217">
        <f>(Table_1_Area_yield_and_production_estimates_for_the_2021_Scottish_harvest[[#This Row],[2022 
Yield 
(t/ha)
'[note 1']]]-Table_1_Area_yield_and_production_estimates_for_the_2021_Scottish_harvest[[#This Row],[2021 
Yield 
(t/ha)]])/Table_1_Area_yield_and_production_estimates_for_the_2021_Scottish_harvest[[#This Row],[2021 
Yield 
(t/ha)]]</f>
        <v>0.11571416349781873</v>
      </c>
      <c r="J13" s="218">
        <f>(Table_1_Area_yield_and_production_estimates_for_the_2021_Scottish_harvest[[#This Row],[2022
Production
(000 t)
'[note 1']]]-Table_1_Area_yield_and_production_estimates_for_the_2021_Scottish_harvest[[#This Row],[2021
Production 
(000 t)]])/Table_1_Area_yield_and_production_estimates_for_the_2021_Scottish_harvest[[#This Row],[2021
Production 
(000 t)]]</f>
        <v>0.18880645015339956</v>
      </c>
    </row>
    <row r="14" spans="1:14" ht="26.25" customHeight="1" x14ac:dyDescent="0.35">
      <c r="B14" s="36"/>
      <c r="C14" s="4"/>
      <c r="D14" s="4"/>
      <c r="E14" s="4"/>
      <c r="F14" s="4"/>
      <c r="G14" s="4"/>
      <c r="H14" s="3"/>
    </row>
    <row r="15" spans="1:14" ht="26.15" customHeight="1" x14ac:dyDescent="0.35">
      <c r="A15" s="1"/>
      <c r="B15" s="3"/>
      <c r="D15" s="18"/>
      <c r="E15" s="18"/>
      <c r="F15" s="18"/>
      <c r="G15" s="18"/>
      <c r="J15" s="2"/>
    </row>
    <row r="16" spans="1:14" x14ac:dyDescent="0.35">
      <c r="A16" s="164"/>
      <c r="B16" s="164"/>
      <c r="C16" s="164"/>
      <c r="D16" s="164"/>
      <c r="E16" s="164"/>
      <c r="F16" s="164"/>
      <c r="G16" s="164"/>
      <c r="H16" s="164"/>
      <c r="I16" s="164"/>
      <c r="J16" s="164"/>
    </row>
    <row r="17" spans="2:10" x14ac:dyDescent="0.35">
      <c r="B17" s="3"/>
      <c r="D17" s="18"/>
      <c r="E17" s="18"/>
      <c r="F17" s="18"/>
      <c r="G17" s="18"/>
      <c r="J17" s="2"/>
    </row>
    <row r="18" spans="2:10" ht="64.5" customHeight="1" x14ac:dyDescent="0.35"/>
    <row r="20" spans="2:10" x14ac:dyDescent="0.35">
      <c r="D20" s="165"/>
      <c r="E20" s="17"/>
      <c r="F20" s="17"/>
      <c r="G20" s="17"/>
    </row>
    <row r="21" spans="2:10" x14ac:dyDescent="0.35">
      <c r="D21" s="165"/>
      <c r="E21" s="17"/>
      <c r="F21" s="17"/>
      <c r="G21" s="17"/>
    </row>
    <row r="22" spans="2:10" x14ac:dyDescent="0.35">
      <c r="D22" s="165"/>
      <c r="E22" s="17"/>
      <c r="F22" s="17"/>
      <c r="G22" s="17"/>
    </row>
    <row r="23" spans="2:10" x14ac:dyDescent="0.35">
      <c r="D23" s="165"/>
      <c r="E23" s="17"/>
      <c r="F23" s="17"/>
      <c r="G23" s="17"/>
    </row>
    <row r="24" spans="2:10" x14ac:dyDescent="0.35">
      <c r="D24" s="165"/>
      <c r="E24" s="17"/>
      <c r="F24" s="17"/>
      <c r="G24" s="17"/>
    </row>
    <row r="25" spans="2:10" x14ac:dyDescent="0.35">
      <c r="D25" s="1"/>
      <c r="E25" s="17"/>
      <c r="F25" s="17"/>
      <c r="G25" s="17"/>
    </row>
    <row r="26" spans="2:10" x14ac:dyDescent="0.35">
      <c r="D26" s="165"/>
      <c r="E26" s="17"/>
      <c r="F26" s="17"/>
      <c r="G26" s="17"/>
    </row>
    <row r="28" spans="2:10" ht="12.75" customHeight="1" x14ac:dyDescent="0.35"/>
    <row r="29" spans="2:10" ht="12.75" customHeight="1" x14ac:dyDescent="0.35"/>
    <row r="30" spans="2:10" ht="12.75" customHeight="1" x14ac:dyDescent="0.35"/>
  </sheetData>
  <phoneticPr fontId="6" type="noConversion"/>
  <hyperlinks>
    <hyperlink ref="A4" location="'Table of contents'!A1" display="Link to table of contents" xr:uid="{00000000-0004-0000-0300-000000000000}"/>
  </hyperlinks>
  <pageMargins left="0.75" right="0.75" top="1" bottom="1" header="0.5" footer="0.5"/>
  <pageSetup paperSize="9" scale="61"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2"/>
  <sheetViews>
    <sheetView zoomScaleNormal="100" workbookViewId="0"/>
  </sheetViews>
  <sheetFormatPr defaultColWidth="9.1796875" defaultRowHeight="14.5" x14ac:dyDescent="0.35"/>
  <cols>
    <col min="1" max="1" width="17.54296875" style="9" customWidth="1"/>
    <col min="2" max="2" width="22.54296875" style="9" customWidth="1"/>
    <col min="3" max="16" width="17.54296875" style="9" customWidth="1"/>
    <col min="17" max="17" width="60.1796875" style="9" customWidth="1"/>
    <col min="18" max="20" width="9.1796875" style="9"/>
    <col min="21" max="21" width="10.54296875" style="9" customWidth="1"/>
    <col min="22" max="16384" width="9.1796875" style="9"/>
  </cols>
  <sheetData>
    <row r="1" spans="1:18" ht="15.5" x14ac:dyDescent="0.35">
      <c r="A1" s="193" t="s">
        <v>139</v>
      </c>
    </row>
    <row r="2" spans="1:18" s="38" customFormat="1" ht="15.5" x14ac:dyDescent="0.35">
      <c r="A2" s="38" t="s">
        <v>2</v>
      </c>
    </row>
    <row r="3" spans="1:18" s="38" customFormat="1" ht="15.5" x14ac:dyDescent="0.35">
      <c r="A3" s="38" t="s">
        <v>158</v>
      </c>
    </row>
    <row r="4" spans="1:18" s="38" customFormat="1" ht="15.5" x14ac:dyDescent="0.35">
      <c r="A4" s="56" t="s">
        <v>36</v>
      </c>
    </row>
    <row r="5" spans="1:18" ht="15.5" x14ac:dyDescent="0.35">
      <c r="A5" s="197" t="s">
        <v>27</v>
      </c>
    </row>
    <row r="6" spans="1:18" ht="16" thickBot="1" x14ac:dyDescent="0.4">
      <c r="A6" s="196" t="s">
        <v>143</v>
      </c>
    </row>
    <row r="7" spans="1:18" ht="86.5" customHeight="1" thickBot="1" x14ac:dyDescent="0.4">
      <c r="A7" s="132" t="s">
        <v>37</v>
      </c>
      <c r="B7" s="133" t="s">
        <v>165</v>
      </c>
      <c r="C7" s="133" t="s">
        <v>166</v>
      </c>
      <c r="D7" s="130" t="s">
        <v>167</v>
      </c>
      <c r="E7" s="133" t="s">
        <v>38</v>
      </c>
      <c r="F7" s="134" t="s">
        <v>39</v>
      </c>
      <c r="G7" s="138" t="s">
        <v>40</v>
      </c>
      <c r="H7" s="133" t="s">
        <v>41</v>
      </c>
      <c r="I7" s="133" t="s">
        <v>42</v>
      </c>
      <c r="J7" s="130" t="s">
        <v>43</v>
      </c>
      <c r="K7" s="135" t="s">
        <v>44</v>
      </c>
      <c r="L7" s="134" t="s">
        <v>45</v>
      </c>
      <c r="M7" s="135" t="s">
        <v>46</v>
      </c>
      <c r="N7" s="134" t="s">
        <v>47</v>
      </c>
      <c r="O7" s="136" t="s">
        <v>48</v>
      </c>
      <c r="P7" s="139" t="s">
        <v>49</v>
      </c>
      <c r="Q7" s="140" t="s">
        <v>22</v>
      </c>
    </row>
    <row r="8" spans="1:18" ht="46.5" customHeight="1" x14ac:dyDescent="0.35">
      <c r="A8" s="131">
        <v>2003</v>
      </c>
      <c r="B8" s="137">
        <v>431719.61100000003</v>
      </c>
      <c r="C8" s="174">
        <v>6.632075312689528</v>
      </c>
      <c r="D8" s="37">
        <v>2870409.9788022987</v>
      </c>
      <c r="E8" s="137">
        <v>264919.76</v>
      </c>
      <c r="F8" s="174">
        <v>6.0531401174184873</v>
      </c>
      <c r="G8" s="37">
        <v>1603596.4271528774</v>
      </c>
      <c r="H8" s="137">
        <v>55648.73</v>
      </c>
      <c r="I8" s="174">
        <v>7.1057909958328489</v>
      </c>
      <c r="J8" s="37">
        <v>395428.24456353334</v>
      </c>
      <c r="K8" s="137">
        <v>87497.819999999992</v>
      </c>
      <c r="L8" s="174">
        <v>8.3585003391795105</v>
      </c>
      <c r="M8" s="37">
        <v>731350.55814746767</v>
      </c>
      <c r="N8" s="137">
        <v>22339.571</v>
      </c>
      <c r="O8" s="174">
        <v>5.945581687900293</v>
      </c>
      <c r="P8" s="37">
        <v>132821.74425314844</v>
      </c>
      <c r="Q8" s="176"/>
    </row>
    <row r="9" spans="1:18" ht="46.5" customHeight="1" x14ac:dyDescent="0.35">
      <c r="A9" s="131">
        <v>2004</v>
      </c>
      <c r="B9" s="137">
        <v>438039.43699999998</v>
      </c>
      <c r="C9" s="174">
        <v>6.6141812098585238</v>
      </c>
      <c r="D9" s="37">
        <v>2904878.093393025</v>
      </c>
      <c r="E9" s="137">
        <v>257461.65999999997</v>
      </c>
      <c r="F9" s="174">
        <v>5.7239940496475068</v>
      </c>
      <c r="G9" s="37">
        <v>1473709.0098523693</v>
      </c>
      <c r="H9" s="137">
        <v>56348.37</v>
      </c>
      <c r="I9" s="174">
        <v>7.3954058990717177</v>
      </c>
      <c r="J9" s="37">
        <v>416719.06790107582</v>
      </c>
      <c r="K9" s="137">
        <v>101125.9</v>
      </c>
      <c r="L9" s="174">
        <v>8.7826744499871428</v>
      </c>
      <c r="M9" s="37">
        <v>888155.85816195479</v>
      </c>
      <c r="N9" s="137">
        <v>21830.677</v>
      </c>
      <c r="O9" s="174">
        <v>5.436765770800732</v>
      </c>
      <c r="P9" s="37">
        <v>118688.27746700682</v>
      </c>
      <c r="Q9" s="177"/>
      <c r="R9" s="12"/>
    </row>
    <row r="10" spans="1:18" ht="46.5" customHeight="1" x14ac:dyDescent="0.35">
      <c r="A10" s="131">
        <v>2005</v>
      </c>
      <c r="B10" s="137">
        <v>411328.842</v>
      </c>
      <c r="C10" s="174">
        <v>6.6526267127582424</v>
      </c>
      <c r="D10" s="37">
        <v>2742230.0991872367</v>
      </c>
      <c r="E10" s="137">
        <v>243298.07</v>
      </c>
      <c r="F10" s="174">
        <v>5.7387661183898038</v>
      </c>
      <c r="G10" s="37">
        <v>1396230.7207856309</v>
      </c>
      <c r="H10" s="137">
        <v>51340.53</v>
      </c>
      <c r="I10" s="174">
        <v>7.5756430671652275</v>
      </c>
      <c r="J10" s="37">
        <v>388937.53015908838</v>
      </c>
      <c r="K10" s="137">
        <v>95595.16</v>
      </c>
      <c r="L10" s="174">
        <v>8.8052968746889295</v>
      </c>
      <c r="M10" s="37">
        <v>841743.76358338818</v>
      </c>
      <c r="N10" s="137">
        <v>19954.962</v>
      </c>
      <c r="O10" s="174">
        <v>5.4876189435493465</v>
      </c>
      <c r="P10" s="37">
        <v>109505.22748900736</v>
      </c>
      <c r="Q10" s="178"/>
      <c r="R10" s="13"/>
    </row>
    <row r="11" spans="1:18" ht="46.5" customHeight="1" x14ac:dyDescent="0.35">
      <c r="A11" s="131">
        <v>2006</v>
      </c>
      <c r="B11" s="137">
        <v>398050.17499999993</v>
      </c>
      <c r="C11" s="174">
        <v>6.8745451253499921</v>
      </c>
      <c r="D11" s="37">
        <v>2744088.1460909611</v>
      </c>
      <c r="E11" s="137">
        <v>220639.24099999998</v>
      </c>
      <c r="F11" s="174">
        <v>5.9532785321469959</v>
      </c>
      <c r="G11" s="37">
        <v>1313526.8567945072</v>
      </c>
      <c r="H11" s="137">
        <v>53762.168999999994</v>
      </c>
      <c r="I11" s="174">
        <v>7.7646355915829597</v>
      </c>
      <c r="J11" s="37">
        <v>417443.65089809801</v>
      </c>
      <c r="K11" s="137">
        <v>99681.139999999985</v>
      </c>
      <c r="L11" s="174">
        <v>8.6982614547434078</v>
      </c>
      <c r="M11" s="37">
        <v>867052.61782688124</v>
      </c>
      <c r="N11" s="137">
        <v>22682.154999999999</v>
      </c>
      <c r="O11" s="174">
        <v>6.1013058358641006</v>
      </c>
      <c r="P11" s="37">
        <v>138390.76467147408</v>
      </c>
      <c r="Q11" s="178"/>
    </row>
    <row r="12" spans="1:18" ht="46.5" customHeight="1" x14ac:dyDescent="0.35">
      <c r="A12" s="131">
        <v>2007</v>
      </c>
      <c r="B12" s="137">
        <v>403492.76500000007</v>
      </c>
      <c r="C12" s="174">
        <v>6.6739012694761906</v>
      </c>
      <c r="D12" s="37">
        <v>2699921.2065579589</v>
      </c>
      <c r="E12" s="137">
        <v>226019.125</v>
      </c>
      <c r="F12" s="174">
        <v>5.8048328328265164</v>
      </c>
      <c r="G12" s="37">
        <v>1312003.2376467206</v>
      </c>
      <c r="H12" s="137">
        <v>52625.004999999997</v>
      </c>
      <c r="I12" s="174">
        <v>7.6271195922870589</v>
      </c>
      <c r="J12" s="37">
        <v>401377.20667970442</v>
      </c>
      <c r="K12" s="137">
        <v>102743.63</v>
      </c>
      <c r="L12" s="174">
        <v>8.2983533014210877</v>
      </c>
      <c r="M12" s="37">
        <v>852602.94121048681</v>
      </c>
      <c r="N12" s="137">
        <v>20868.105</v>
      </c>
      <c r="O12" s="174">
        <v>6.0804510529847864</v>
      </c>
      <c r="P12" s="37">
        <v>126887.49102104708</v>
      </c>
      <c r="Q12" s="177"/>
      <c r="R12" s="11"/>
    </row>
    <row r="13" spans="1:18" ht="46.5" customHeight="1" x14ac:dyDescent="0.35">
      <c r="A13" s="131">
        <v>2008</v>
      </c>
      <c r="B13" s="137">
        <v>456546.81199999998</v>
      </c>
      <c r="C13" s="174">
        <v>6.6520548623857785</v>
      </c>
      <c r="D13" s="37">
        <v>3043330.4406713257</v>
      </c>
      <c r="E13" s="137">
        <v>262321.98699999996</v>
      </c>
      <c r="F13" s="174">
        <v>5.7186148106402479</v>
      </c>
      <c r="G13" s="37">
        <v>1500118.4000147784</v>
      </c>
      <c r="H13" s="137">
        <v>57612.260999999991</v>
      </c>
      <c r="I13" s="174">
        <v>7.5519533068908391</v>
      </c>
      <c r="J13" s="37">
        <v>435085.10497640801</v>
      </c>
      <c r="K13" s="137">
        <v>113797.02700000002</v>
      </c>
      <c r="L13" s="174">
        <v>8.6755883960433593</v>
      </c>
      <c r="M13" s="37">
        <v>987256.16694543289</v>
      </c>
      <c r="N13" s="137">
        <v>21719.746999999999</v>
      </c>
      <c r="O13" s="174">
        <v>5.2723804165263424</v>
      </c>
      <c r="P13" s="37">
        <v>114514.76873470677</v>
      </c>
      <c r="Q13" s="178"/>
      <c r="R13" s="11"/>
    </row>
    <row r="14" spans="1:18" ht="46.5" customHeight="1" x14ac:dyDescent="0.35">
      <c r="A14" s="131">
        <v>2009</v>
      </c>
      <c r="B14" s="137">
        <v>447553.67000000004</v>
      </c>
      <c r="C14" s="174">
        <v>6.4416585439255938</v>
      </c>
      <c r="D14" s="37">
        <v>2887131.50256876</v>
      </c>
      <c r="E14" s="137">
        <v>287011.359</v>
      </c>
      <c r="F14" s="174">
        <v>5.8124516324319657</v>
      </c>
      <c r="G14" s="37">
        <v>1668239.642146067</v>
      </c>
      <c r="H14" s="137">
        <v>45149.320999999996</v>
      </c>
      <c r="I14" s="174">
        <v>6.9663770188926399</v>
      </c>
      <c r="J14" s="37">
        <v>314527.19223300682</v>
      </c>
      <c r="K14" s="137">
        <v>92482.060000000012</v>
      </c>
      <c r="L14" s="174">
        <v>8.3005409545831181</v>
      </c>
      <c r="M14" s="37">
        <v>767651.1265942133</v>
      </c>
      <c r="N14" s="137">
        <v>22298.540000000005</v>
      </c>
      <c r="O14" s="174">
        <v>5.9452305508552916</v>
      </c>
      <c r="P14" s="37">
        <v>132569.96124746877</v>
      </c>
      <c r="Q14" s="177"/>
      <c r="R14" s="11"/>
    </row>
    <row r="15" spans="1:18" ht="46.5" customHeight="1" x14ac:dyDescent="0.35">
      <c r="A15" s="131">
        <v>2010</v>
      </c>
      <c r="B15" s="137">
        <v>425496.44900000002</v>
      </c>
      <c r="C15" s="174">
        <v>6.7080251392920163</v>
      </c>
      <c r="D15" s="37">
        <v>2857813.5885714833</v>
      </c>
      <c r="E15" s="137">
        <v>242364.06400000001</v>
      </c>
      <c r="F15" s="174">
        <v>5.8188063157661665</v>
      </c>
      <c r="G15" s="37">
        <v>1410269.5463179555</v>
      </c>
      <c r="H15" s="137">
        <v>48009.998999999996</v>
      </c>
      <c r="I15" s="174">
        <v>7.1988169422882251</v>
      </c>
      <c r="J15" s="37">
        <v>345615.19420044072</v>
      </c>
      <c r="K15" s="137">
        <v>111435.77</v>
      </c>
      <c r="L15" s="174">
        <v>8.5541591626786797</v>
      </c>
      <c r="M15" s="37">
        <v>953239.31299565407</v>
      </c>
      <c r="N15" s="137">
        <v>22999.556000000004</v>
      </c>
      <c r="O15" s="174">
        <v>6.3095488911800306</v>
      </c>
      <c r="P15" s="37">
        <v>145116.82305743304</v>
      </c>
      <c r="Q15" s="177"/>
      <c r="R15" s="11"/>
    </row>
    <row r="16" spans="1:18" ht="46.5" customHeight="1" x14ac:dyDescent="0.35">
      <c r="A16" s="131">
        <v>2011</v>
      </c>
      <c r="B16" s="137">
        <v>446180.97</v>
      </c>
      <c r="C16" s="174">
        <v>6.6013851701328372</v>
      </c>
      <c r="D16" s="37">
        <v>2948871.278553484</v>
      </c>
      <c r="E16" s="137">
        <v>262948.08899999998</v>
      </c>
      <c r="F16" s="174">
        <v>5.8299684081701004</v>
      </c>
      <c r="G16" s="37">
        <v>1532979.0518586999</v>
      </c>
      <c r="H16" s="137">
        <v>45476.974999999999</v>
      </c>
      <c r="I16" s="174">
        <v>7.3360786084901495</v>
      </c>
      <c r="J16" s="37">
        <v>333622.66347634129</v>
      </c>
      <c r="K16" s="137">
        <v>115412.43999999999</v>
      </c>
      <c r="L16" s="174">
        <v>8.2918713141489384</v>
      </c>
      <c r="M16" s="37">
        <v>956985.10053193546</v>
      </c>
      <c r="N16" s="137">
        <v>21714.586000000003</v>
      </c>
      <c r="O16" s="174">
        <v>5.6103129337352868</v>
      </c>
      <c r="P16" s="37">
        <v>121825.62268650721</v>
      </c>
      <c r="Q16" s="178"/>
      <c r="R16" s="11"/>
    </row>
    <row r="17" spans="1:21" ht="46.5" customHeight="1" x14ac:dyDescent="0.35">
      <c r="A17" s="131">
        <v>2012</v>
      </c>
      <c r="B17" s="137">
        <v>456901.83999999997</v>
      </c>
      <c r="C17" s="174">
        <v>5.4825741142593367</v>
      </c>
      <c r="D17" s="37">
        <v>2507016.098076731</v>
      </c>
      <c r="E17" s="137">
        <v>289222.32</v>
      </c>
      <c r="F17" s="174">
        <v>5.0028971573557124</v>
      </c>
      <c r="G17" s="37">
        <v>1446949.5225718243</v>
      </c>
      <c r="H17" s="137">
        <v>42816.35</v>
      </c>
      <c r="I17" s="174">
        <v>6.4580811813180237</v>
      </c>
      <c r="J17" s="37">
        <v>276511.46418772597</v>
      </c>
      <c r="K17" s="137">
        <v>100637.27</v>
      </c>
      <c r="L17" s="174">
        <v>6.6902485072156406</v>
      </c>
      <c r="M17" s="37">
        <v>673288.34538775741</v>
      </c>
      <c r="N17" s="137">
        <v>23672.400000000001</v>
      </c>
      <c r="O17" s="174">
        <v>4.5727880820767437</v>
      </c>
      <c r="P17" s="37">
        <v>108248.86859415352</v>
      </c>
      <c r="Q17" s="178"/>
      <c r="R17" s="11"/>
    </row>
    <row r="18" spans="1:21" ht="46.5" customHeight="1" x14ac:dyDescent="0.35">
      <c r="A18" s="131">
        <v>2013</v>
      </c>
      <c r="B18" s="137">
        <v>458219.18</v>
      </c>
      <c r="C18" s="174">
        <v>6.1910014519571748</v>
      </c>
      <c r="D18" s="37">
        <v>2836835.608694626</v>
      </c>
      <c r="E18" s="137">
        <v>296443.88</v>
      </c>
      <c r="F18" s="174">
        <v>5.7803462782613595</v>
      </c>
      <c r="G18" s="37">
        <v>1713548.2784713572</v>
      </c>
      <c r="H18" s="137">
        <v>42694.47</v>
      </c>
      <c r="I18" s="174">
        <v>6.5701986128091834</v>
      </c>
      <c r="J18" s="37">
        <v>280511.1475686233</v>
      </c>
      <c r="K18" s="137">
        <v>86839.799999999988</v>
      </c>
      <c r="L18" s="174">
        <v>7.5188179131259867</v>
      </c>
      <c r="M18" s="37">
        <v>652932.64381227794</v>
      </c>
      <c r="N18" s="137">
        <v>31727.850000000002</v>
      </c>
      <c r="O18" s="174">
        <v>5.8945389883766923</v>
      </c>
      <c r="P18" s="37">
        <v>187021.04884236745</v>
      </c>
      <c r="Q18" s="178"/>
      <c r="R18" s="11"/>
    </row>
    <row r="19" spans="1:21" ht="46.5" customHeight="1" x14ac:dyDescent="0.35">
      <c r="A19" s="131">
        <v>2014</v>
      </c>
      <c r="B19" s="137">
        <v>462123.03</v>
      </c>
      <c r="C19" s="174">
        <v>6.970620515039391</v>
      </c>
      <c r="D19" s="37">
        <v>3221284.2733901641</v>
      </c>
      <c r="E19" s="137">
        <v>274377.34000000003</v>
      </c>
      <c r="F19" s="174">
        <v>6.0679390686589487</v>
      </c>
      <c r="G19" s="37">
        <v>1664904.9809407198</v>
      </c>
      <c r="H19" s="137">
        <v>52506.98</v>
      </c>
      <c r="I19" s="174">
        <v>7.8230539629032858</v>
      </c>
      <c r="J19" s="37">
        <v>410764.93796908361</v>
      </c>
      <c r="K19" s="137">
        <v>109022.92</v>
      </c>
      <c r="L19" s="174">
        <v>9.0746708808370702</v>
      </c>
      <c r="M19" s="37">
        <v>989347.11746782938</v>
      </c>
      <c r="N19" s="137">
        <v>25050.47</v>
      </c>
      <c r="O19" s="174">
        <v>6.1046169837344761</v>
      </c>
      <c r="P19" s="37">
        <v>152923.52461253098</v>
      </c>
      <c r="Q19" s="178"/>
      <c r="R19" s="11"/>
    </row>
    <row r="20" spans="1:21" ht="46.5" customHeight="1" x14ac:dyDescent="0.35">
      <c r="A20" s="131">
        <v>2015</v>
      </c>
      <c r="B20" s="137">
        <v>443563.56</v>
      </c>
      <c r="C20" s="174">
        <v>6.99025857664813</v>
      </c>
      <c r="D20" s="37">
        <v>3100623.9795785774</v>
      </c>
      <c r="E20" s="137">
        <v>255878.07</v>
      </c>
      <c r="F20" s="174">
        <v>5.9432847079214914</v>
      </c>
      <c r="G20" s="37">
        <v>1520756.220523465</v>
      </c>
      <c r="H20" s="137">
        <v>51807.78</v>
      </c>
      <c r="I20" s="174">
        <v>7.8399182969121606</v>
      </c>
      <c r="J20" s="37">
        <v>406168.76234439987</v>
      </c>
      <c r="K20" s="137">
        <v>109562.33</v>
      </c>
      <c r="L20" s="174">
        <v>9.3022993662112228</v>
      </c>
      <c r="M20" s="37">
        <v>1019181.5929196248</v>
      </c>
      <c r="N20" s="137">
        <v>25614.9</v>
      </c>
      <c r="O20" s="174">
        <v>5.9172285152109083</v>
      </c>
      <c r="P20" s="37">
        <v>151569.21669427591</v>
      </c>
      <c r="Q20" s="178"/>
      <c r="R20" s="11"/>
    </row>
    <row r="21" spans="1:21" ht="46.5" customHeight="1" x14ac:dyDescent="0.35">
      <c r="A21" s="131">
        <v>2016</v>
      </c>
      <c r="B21" s="137">
        <v>428348.37</v>
      </c>
      <c r="C21" s="174">
        <v>6.4256396208141187</v>
      </c>
      <c r="D21" s="37">
        <v>2752412.2577831456</v>
      </c>
      <c r="E21" s="137">
        <v>238899.31999999998</v>
      </c>
      <c r="F21" s="174">
        <v>5.4268944441713591</v>
      </c>
      <c r="G21" s="37">
        <v>1296481.3924243154</v>
      </c>
      <c r="H21" s="137">
        <v>48030.710000000006</v>
      </c>
      <c r="I21" s="174">
        <v>6.8449093091867121</v>
      </c>
      <c r="J21" s="37">
        <v>328765.85400584736</v>
      </c>
      <c r="K21" s="137">
        <v>109593.53000000001</v>
      </c>
      <c r="L21" s="174">
        <v>8.4493264286692149</v>
      </c>
      <c r="M21" s="37">
        <v>925991.50944015267</v>
      </c>
      <c r="N21" s="137">
        <v>31210.39</v>
      </c>
      <c r="O21" s="174">
        <v>6.4381071671817294</v>
      </c>
      <c r="P21" s="37">
        <v>200935.83554953698</v>
      </c>
      <c r="Q21" s="177"/>
      <c r="R21" s="11"/>
    </row>
    <row r="22" spans="1:21" ht="46.5" customHeight="1" x14ac:dyDescent="0.35">
      <c r="A22" s="131">
        <v>2017</v>
      </c>
      <c r="B22" s="137">
        <v>433460.30000000005</v>
      </c>
      <c r="C22" s="174">
        <v>6.5958645262032176</v>
      </c>
      <c r="D22" s="37">
        <v>2859045.416287405</v>
      </c>
      <c r="E22" s="137">
        <v>243837.98</v>
      </c>
      <c r="F22" s="174">
        <v>5.8760956930374073</v>
      </c>
      <c r="G22" s="37">
        <v>1432815.3040769415</v>
      </c>
      <c r="H22" s="137">
        <v>47508.72</v>
      </c>
      <c r="I22" s="174">
        <v>7.4114425379860087</v>
      </c>
      <c r="J22" s="37">
        <v>352108.14833326667</v>
      </c>
      <c r="K22" s="137">
        <v>109488.6</v>
      </c>
      <c r="L22" s="174">
        <v>8.1223841756554016</v>
      </c>
      <c r="M22" s="37">
        <v>889308.47205466405</v>
      </c>
      <c r="N22" s="137">
        <v>32624.6</v>
      </c>
      <c r="O22" s="174">
        <v>5.664838551967935</v>
      </c>
      <c r="P22" s="37">
        <v>184813.09182253308</v>
      </c>
      <c r="Q22" s="177"/>
      <c r="R22" s="11"/>
    </row>
    <row r="23" spans="1:21" ht="46.5" customHeight="1" x14ac:dyDescent="0.35">
      <c r="A23" s="131">
        <v>2018</v>
      </c>
      <c r="B23" s="137">
        <v>419897.10000000003</v>
      </c>
      <c r="C23" s="174">
        <v>5.9833985661105284</v>
      </c>
      <c r="D23" s="37">
        <v>2512411.7060539695</v>
      </c>
      <c r="E23" s="137">
        <v>250475.7</v>
      </c>
      <c r="F23" s="174">
        <v>5.5394715478101473</v>
      </c>
      <c r="G23" s="37">
        <v>1387503.0135678302</v>
      </c>
      <c r="H23" s="137">
        <v>37541.699999999997</v>
      </c>
      <c r="I23" s="174">
        <v>7.1420256339391113</v>
      </c>
      <c r="J23" s="37">
        <v>268123.78374165192</v>
      </c>
      <c r="K23" s="137">
        <v>99778.299999999988</v>
      </c>
      <c r="L23" s="174">
        <v>6.824683555912312</v>
      </c>
      <c r="M23" s="37">
        <v>680955.32324688532</v>
      </c>
      <c r="N23" s="137">
        <v>32100.899999999998</v>
      </c>
      <c r="O23" s="174">
        <v>5.4773880326595812</v>
      </c>
      <c r="P23" s="37">
        <v>175829.08549760195</v>
      </c>
      <c r="Q23" s="178"/>
      <c r="R23" s="11"/>
    </row>
    <row r="24" spans="1:21" ht="46.5" customHeight="1" x14ac:dyDescent="0.35">
      <c r="A24" s="131">
        <v>2019</v>
      </c>
      <c r="B24" s="137">
        <v>430292.35</v>
      </c>
      <c r="C24" s="174">
        <v>7.131335285897177</v>
      </c>
      <c r="D24" s="37">
        <v>3068559.0188066182</v>
      </c>
      <c r="E24" s="137">
        <v>242090.02999999997</v>
      </c>
      <c r="F24" s="174">
        <v>6.3770689134376672</v>
      </c>
      <c r="G24" s="37">
        <v>1543824.804566192</v>
      </c>
      <c r="H24" s="137">
        <v>48802.48</v>
      </c>
      <c r="I24" s="174">
        <v>8.1706412969742903</v>
      </c>
      <c r="J24" s="37">
        <v>398747.5584827619</v>
      </c>
      <c r="K24" s="137">
        <v>107479.67999999999</v>
      </c>
      <c r="L24" s="174">
        <v>8.7166689217776714</v>
      </c>
      <c r="M24" s="37">
        <v>936864.78637860913</v>
      </c>
      <c r="N24" s="137">
        <v>31919.660000000003</v>
      </c>
      <c r="O24" s="174">
        <v>5.9249180404507795</v>
      </c>
      <c r="P24" s="37">
        <v>189121.36937905516</v>
      </c>
      <c r="Q24" s="178"/>
      <c r="S24" s="11"/>
    </row>
    <row r="25" spans="1:21" ht="49.5" customHeight="1" x14ac:dyDescent="0.35">
      <c r="A25" s="125">
        <v>2020</v>
      </c>
      <c r="B25" s="137">
        <v>429314.01</v>
      </c>
      <c r="C25" s="174">
        <v>7.2492762960395067</v>
      </c>
      <c r="D25" s="37">
        <v>3112215.876250668</v>
      </c>
      <c r="E25" s="137">
        <v>258701.81</v>
      </c>
      <c r="F25" s="174">
        <v>6.8494676738428728</v>
      </c>
      <c r="G25" s="37">
        <v>1771969.6847596408</v>
      </c>
      <c r="H25" s="137">
        <v>43090.81</v>
      </c>
      <c r="I25" s="174">
        <v>7.2940370860232431</v>
      </c>
      <c r="J25" s="37">
        <v>314305.96620678122</v>
      </c>
      <c r="K25" s="137">
        <v>93537.69</v>
      </c>
      <c r="L25" s="174">
        <v>8.5700304233135505</v>
      </c>
      <c r="M25" s="37">
        <v>801620.84902647173</v>
      </c>
      <c r="N25" s="137">
        <v>33983.699999999997</v>
      </c>
      <c r="O25" s="174">
        <v>6.6007932113858674</v>
      </c>
      <c r="P25" s="37">
        <v>224319.3762577739</v>
      </c>
      <c r="Q25" s="178" t="s">
        <v>159</v>
      </c>
      <c r="S25" s="10"/>
      <c r="T25" s="10"/>
      <c r="U25" s="10"/>
    </row>
    <row r="26" spans="1:21" ht="46.5" customHeight="1" x14ac:dyDescent="0.35">
      <c r="A26" s="131">
        <v>2021</v>
      </c>
      <c r="B26" s="137">
        <v>430477.01</v>
      </c>
      <c r="C26" s="174">
        <v>6.6492805761922193</v>
      </c>
      <c r="D26" s="37">
        <v>2862362.4210903039</v>
      </c>
      <c r="E26" s="137">
        <v>248920.98999999996</v>
      </c>
      <c r="F26" s="174">
        <v>5.8283750015838534</v>
      </c>
      <c r="G26" s="37">
        <v>1450804.875485504</v>
      </c>
      <c r="H26" s="137">
        <v>43246.25</v>
      </c>
      <c r="I26" s="174">
        <v>7.6918672734415683</v>
      </c>
      <c r="J26" s="37">
        <v>332644.41507407243</v>
      </c>
      <c r="K26" s="137">
        <v>104570.81999999999</v>
      </c>
      <c r="L26" s="174">
        <v>8.511362512149633</v>
      </c>
      <c r="M26" s="37">
        <v>890040.15721274703</v>
      </c>
      <c r="N26" s="137">
        <v>33738.949999999997</v>
      </c>
      <c r="O26" s="174">
        <v>5.5980690957478121</v>
      </c>
      <c r="P26" s="37">
        <v>188872.97331798062</v>
      </c>
      <c r="Q26" s="175"/>
      <c r="S26" s="10"/>
      <c r="T26" s="10"/>
      <c r="U26" s="10"/>
    </row>
    <row r="27" spans="1:21" ht="46.5" customHeight="1" x14ac:dyDescent="0.35">
      <c r="A27" s="131">
        <v>2022</v>
      </c>
      <c r="B27" s="137">
        <v>414256.38</v>
      </c>
      <c r="C27" s="174">
        <v>7.5754335205422052</v>
      </c>
      <c r="D27" s="37">
        <v>3138171.6671504695</v>
      </c>
      <c r="E27" s="137">
        <v>235815.78999999998</v>
      </c>
      <c r="F27" s="174">
        <v>6.8071583982475179</v>
      </c>
      <c r="G27" s="37">
        <v>1605235.4353378729</v>
      </c>
      <c r="H27" s="137">
        <v>44174.15</v>
      </c>
      <c r="I27" s="174">
        <v>8.1915160301672287</v>
      </c>
      <c r="J27" s="37">
        <v>361853.25784401171</v>
      </c>
      <c r="K27" s="137">
        <v>107117.43000000001</v>
      </c>
      <c r="L27" s="174">
        <v>9.3363214909917538</v>
      </c>
      <c r="M27" s="37">
        <v>1000082.7637688048</v>
      </c>
      <c r="N27" s="137">
        <v>27149.01</v>
      </c>
      <c r="O27" s="174">
        <v>6.298579955577754</v>
      </c>
      <c r="P27" s="37">
        <v>171000.21019977998</v>
      </c>
      <c r="Q27" s="198" t="s">
        <v>168</v>
      </c>
      <c r="R27" s="15"/>
      <c r="S27" s="11"/>
      <c r="T27" s="16"/>
      <c r="U27" s="11"/>
    </row>
    <row r="28" spans="1:21" x14ac:dyDescent="0.35">
      <c r="A28" s="19"/>
      <c r="G28" s="14"/>
      <c r="I28" s="14"/>
      <c r="O28" s="14"/>
      <c r="P28" s="14"/>
      <c r="Q28" s="14"/>
      <c r="R28" s="15"/>
      <c r="S28" s="11"/>
      <c r="T28" s="16"/>
      <c r="U28" s="11"/>
    </row>
    <row r="30" spans="1:21" x14ac:dyDescent="0.35">
      <c r="C30" s="159"/>
      <c r="D30" s="159"/>
      <c r="E30" s="159"/>
      <c r="F30" s="159"/>
      <c r="G30" s="159"/>
      <c r="H30" s="159"/>
      <c r="I30" s="159"/>
      <c r="J30" s="159"/>
      <c r="K30" s="159"/>
      <c r="L30" s="159"/>
      <c r="M30" s="159"/>
      <c r="N30" s="159"/>
      <c r="O30" s="159"/>
      <c r="P30" s="159"/>
    </row>
    <row r="32" spans="1:21" ht="39" customHeight="1" x14ac:dyDescent="0.35"/>
    <row r="33" spans="1:3" ht="15.5" x14ac:dyDescent="0.35">
      <c r="A33" s="131"/>
      <c r="B33" s="11"/>
      <c r="C33" s="11"/>
    </row>
    <row r="34" spans="1:3" ht="15.5" x14ac:dyDescent="0.35">
      <c r="A34" s="131"/>
      <c r="B34" s="11"/>
      <c r="C34" s="11"/>
    </row>
    <row r="35" spans="1:3" ht="15.5" x14ac:dyDescent="0.35">
      <c r="A35" s="131"/>
      <c r="B35" s="11"/>
      <c r="C35" s="11"/>
    </row>
    <row r="36" spans="1:3" ht="15.5" x14ac:dyDescent="0.35">
      <c r="A36" s="131"/>
      <c r="B36" s="11"/>
      <c r="C36" s="11"/>
    </row>
    <row r="37" spans="1:3" ht="15.5" x14ac:dyDescent="0.35">
      <c r="A37" s="131"/>
      <c r="B37" s="11"/>
      <c r="C37" s="11"/>
    </row>
    <row r="38" spans="1:3" ht="15.5" x14ac:dyDescent="0.35">
      <c r="A38" s="131"/>
      <c r="B38" s="11"/>
      <c r="C38" s="11"/>
    </row>
    <row r="39" spans="1:3" ht="15.5" x14ac:dyDescent="0.35">
      <c r="A39" s="131"/>
      <c r="B39" s="11"/>
      <c r="C39" s="11"/>
    </row>
    <row r="40" spans="1:3" ht="15.5" x14ac:dyDescent="0.35">
      <c r="A40" s="131"/>
      <c r="B40" s="11"/>
      <c r="C40" s="11"/>
    </row>
    <row r="41" spans="1:3" ht="15.5" x14ac:dyDescent="0.35">
      <c r="A41" s="125"/>
      <c r="B41" s="11"/>
      <c r="C41" s="11"/>
    </row>
    <row r="42" spans="1:3" ht="15.5" x14ac:dyDescent="0.35">
      <c r="A42" s="131"/>
      <c r="B42" s="11"/>
      <c r="C42" s="11"/>
    </row>
  </sheetData>
  <phoneticPr fontId="0" type="noConversion"/>
  <hyperlinks>
    <hyperlink ref="A5" location="'Table of contents'!A1" display="Link to table of contents" xr:uid="{00000000-0004-0000-0400-000000000000}"/>
  </hyperlinks>
  <pageMargins left="0.75" right="0.75" top="1" bottom="1" header="0.5" footer="0.5"/>
  <pageSetup paperSize="9" scale="63"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0"/>
  <sheetViews>
    <sheetView zoomScaleNormal="100" workbookViewId="0"/>
  </sheetViews>
  <sheetFormatPr defaultColWidth="9.1796875" defaultRowHeight="15.5" x14ac:dyDescent="0.35"/>
  <cols>
    <col min="1" max="1" width="10.453125" style="38" customWidth="1"/>
    <col min="2" max="2" width="16.26953125" style="38" customWidth="1"/>
    <col min="3" max="3" width="17.453125" style="38" customWidth="1"/>
    <col min="4" max="4" width="16.26953125" style="38" customWidth="1"/>
    <col min="5" max="5" width="43.26953125" style="38" customWidth="1"/>
    <col min="6" max="16384" width="9.1796875" style="38"/>
  </cols>
  <sheetData>
    <row r="1" spans="1:6" x14ac:dyDescent="0.35">
      <c r="A1" s="24" t="s">
        <v>153</v>
      </c>
    </row>
    <row r="2" spans="1:6" x14ac:dyDescent="0.35">
      <c r="A2" s="38" t="s">
        <v>2</v>
      </c>
    </row>
    <row r="3" spans="1:6" x14ac:dyDescent="0.35">
      <c r="A3" s="38" t="s">
        <v>158</v>
      </c>
    </row>
    <row r="4" spans="1:6" x14ac:dyDescent="0.35">
      <c r="A4" s="56" t="s">
        <v>36</v>
      </c>
    </row>
    <row r="5" spans="1:6" x14ac:dyDescent="0.35">
      <c r="A5" s="197" t="s">
        <v>27</v>
      </c>
    </row>
    <row r="6" spans="1:6" ht="16" thickBot="1" x14ac:dyDescent="0.4">
      <c r="A6" s="196" t="s">
        <v>144</v>
      </c>
    </row>
    <row r="7" spans="1:6" ht="47" thickBot="1" x14ac:dyDescent="0.4">
      <c r="A7" s="129" t="s">
        <v>37</v>
      </c>
      <c r="B7" s="134" t="s">
        <v>50</v>
      </c>
      <c r="C7" s="53" t="s">
        <v>51</v>
      </c>
      <c r="D7" s="52" t="s">
        <v>52</v>
      </c>
      <c r="E7" s="54" t="s">
        <v>22</v>
      </c>
    </row>
    <row r="8" spans="1:6" ht="30" customHeight="1" x14ac:dyDescent="0.35">
      <c r="A8" s="125">
        <v>2003</v>
      </c>
      <c r="B8" s="128">
        <v>35162.949000000001</v>
      </c>
      <c r="C8" s="126">
        <v>3.4367621637834151</v>
      </c>
      <c r="D8" s="127">
        <v>120846.69269024588</v>
      </c>
      <c r="E8" s="122"/>
    </row>
    <row r="9" spans="1:6" ht="30" customHeight="1" x14ac:dyDescent="0.35">
      <c r="A9" s="125">
        <v>2004</v>
      </c>
      <c r="B9" s="128">
        <v>39316.368999999999</v>
      </c>
      <c r="C9" s="51">
        <v>3.3549935801181134</v>
      </c>
      <c r="D9" s="50">
        <v>131906.16558855481</v>
      </c>
      <c r="E9" s="123"/>
    </row>
    <row r="10" spans="1:6" ht="30" customHeight="1" x14ac:dyDescent="0.35">
      <c r="A10" s="125">
        <v>2005</v>
      </c>
      <c r="B10" s="128">
        <v>35591.199000000001</v>
      </c>
      <c r="C10" s="51">
        <v>3.346804416307148</v>
      </c>
      <c r="D10" s="50">
        <v>119116.78199486656</v>
      </c>
      <c r="F10" s="41"/>
    </row>
    <row r="11" spans="1:6" ht="30" customHeight="1" x14ac:dyDescent="0.35">
      <c r="A11" s="125">
        <v>2006</v>
      </c>
      <c r="B11" s="128">
        <v>33742.5</v>
      </c>
      <c r="C11" s="51">
        <v>3.5572300524837908</v>
      </c>
      <c r="D11" s="50">
        <v>120029.83504593431</v>
      </c>
      <c r="F11" s="42"/>
    </row>
    <row r="12" spans="1:6" ht="30" customHeight="1" x14ac:dyDescent="0.35">
      <c r="A12" s="125">
        <v>2007</v>
      </c>
      <c r="B12" s="128">
        <v>36333.86</v>
      </c>
      <c r="C12" s="51">
        <v>3.6785682040500545</v>
      </c>
      <c r="D12" s="50">
        <v>133656.58212640611</v>
      </c>
    </row>
    <row r="13" spans="1:6" ht="30" customHeight="1" x14ac:dyDescent="0.35">
      <c r="A13" s="125">
        <v>2008</v>
      </c>
      <c r="B13" s="128">
        <v>33623.14</v>
      </c>
      <c r="C13" s="51">
        <v>3.4173571798488398</v>
      </c>
      <c r="D13" s="50">
        <v>114902.27888806272</v>
      </c>
    </row>
    <row r="14" spans="1:6" ht="30" customHeight="1" x14ac:dyDescent="0.35">
      <c r="A14" s="125">
        <v>2009</v>
      </c>
      <c r="B14" s="128">
        <v>29042.84</v>
      </c>
      <c r="C14" s="51">
        <v>3.7394783571795056</v>
      </c>
      <c r="D14" s="50">
        <v>108605.07161102723</v>
      </c>
      <c r="E14" s="124"/>
    </row>
    <row r="15" spans="1:6" ht="30" customHeight="1" x14ac:dyDescent="0.35">
      <c r="A15" s="125">
        <v>2010</v>
      </c>
      <c r="B15" s="128">
        <v>36002.1</v>
      </c>
      <c r="C15" s="51">
        <v>3.4257514710493471</v>
      </c>
      <c r="D15" s="50">
        <v>123334.2470358657</v>
      </c>
    </row>
    <row r="16" spans="1:6" ht="30" customHeight="1" x14ac:dyDescent="0.35">
      <c r="A16" s="125">
        <v>2011</v>
      </c>
      <c r="B16" s="128">
        <v>38387.93</v>
      </c>
      <c r="C16" s="51">
        <v>3.897764080134269</v>
      </c>
      <c r="D16" s="50">
        <v>149627.09466470871</v>
      </c>
    </row>
    <row r="17" spans="1:10" ht="30" customHeight="1" x14ac:dyDescent="0.35">
      <c r="A17" s="125">
        <v>2012</v>
      </c>
      <c r="B17" s="128">
        <v>36610.67</v>
      </c>
      <c r="C17" s="51">
        <v>2.9067927888699012</v>
      </c>
      <c r="D17" s="50">
        <v>106419.63155169562</v>
      </c>
      <c r="E17" s="124"/>
    </row>
    <row r="18" spans="1:10" ht="30" customHeight="1" x14ac:dyDescent="0.35">
      <c r="A18" s="125">
        <v>2013</v>
      </c>
      <c r="B18" s="128">
        <v>33652.57</v>
      </c>
      <c r="C18" s="51">
        <v>3.3177937311168781</v>
      </c>
      <c r="D18" s="50">
        <v>111652.28578197192</v>
      </c>
      <c r="E18" s="124"/>
    </row>
    <row r="19" spans="1:10" ht="30" customHeight="1" x14ac:dyDescent="0.35">
      <c r="A19" s="125">
        <v>2014</v>
      </c>
      <c r="B19" s="128">
        <v>37073.440000000002</v>
      </c>
      <c r="C19" s="51">
        <v>3.9804836035559612</v>
      </c>
      <c r="D19" s="50">
        <v>147570.22004741573</v>
      </c>
    </row>
    <row r="20" spans="1:10" ht="30" customHeight="1" x14ac:dyDescent="0.35">
      <c r="A20" s="125">
        <v>2015</v>
      </c>
      <c r="B20" s="128">
        <v>35796.769999999997</v>
      </c>
      <c r="C20" s="51">
        <v>4.1481643615427517</v>
      </c>
      <c r="D20" s="50">
        <v>148490.88557234273</v>
      </c>
    </row>
    <row r="21" spans="1:10" ht="30" customHeight="1" x14ac:dyDescent="0.35">
      <c r="A21" s="125">
        <v>2016</v>
      </c>
      <c r="B21" s="128">
        <v>30730.710000000003</v>
      </c>
      <c r="C21" s="51">
        <v>3.3146587396793259</v>
      </c>
      <c r="D21" s="50">
        <v>101861.81647805087</v>
      </c>
      <c r="E21" s="124"/>
    </row>
    <row r="22" spans="1:10" ht="30" customHeight="1" x14ac:dyDescent="0.35">
      <c r="A22" s="125">
        <v>2017</v>
      </c>
      <c r="B22" s="128">
        <v>34187.270000000004</v>
      </c>
      <c r="C22" s="51">
        <v>4.2132056161206082</v>
      </c>
      <c r="D22" s="50">
        <v>144037.99796383161</v>
      </c>
      <c r="I22" s="43"/>
    </row>
    <row r="23" spans="1:10" ht="30" customHeight="1" x14ac:dyDescent="0.35">
      <c r="A23" s="125">
        <v>2018</v>
      </c>
      <c r="B23" s="128">
        <v>32736.399999999998</v>
      </c>
      <c r="C23" s="51">
        <v>3.8590189371043686</v>
      </c>
      <c r="D23" s="50">
        <v>126330.38753262344</v>
      </c>
      <c r="I23" s="44"/>
    </row>
    <row r="24" spans="1:10" ht="30" customHeight="1" x14ac:dyDescent="0.35">
      <c r="A24" s="125">
        <v>2019</v>
      </c>
      <c r="B24" s="128">
        <v>31807.870000000003</v>
      </c>
      <c r="C24" s="51">
        <v>3.9030436977100331</v>
      </c>
      <c r="D24" s="50">
        <v>124147.50654108005</v>
      </c>
    </row>
    <row r="25" spans="1:10" ht="30" customHeight="1" x14ac:dyDescent="0.35">
      <c r="A25" s="199">
        <v>2020</v>
      </c>
      <c r="B25" s="200">
        <v>30793.269999999997</v>
      </c>
      <c r="C25" s="201">
        <v>3.9593503736128772</v>
      </c>
      <c r="D25" s="202">
        <v>121921.34507926219</v>
      </c>
      <c r="E25" s="208" t="s">
        <v>145</v>
      </c>
    </row>
    <row r="26" spans="1:10" ht="30" customHeight="1" x14ac:dyDescent="0.35">
      <c r="A26" s="125">
        <v>2021</v>
      </c>
      <c r="B26" s="128">
        <v>33187.68</v>
      </c>
      <c r="C26" s="51">
        <v>3.8241162935931268</v>
      </c>
      <c r="D26" s="50">
        <v>126913.54783455475</v>
      </c>
    </row>
    <row r="27" spans="1:10" ht="30" customHeight="1" thickBot="1" x14ac:dyDescent="0.4">
      <c r="A27" s="203">
        <v>2022</v>
      </c>
      <c r="B27" s="204">
        <v>35361.86</v>
      </c>
      <c r="C27" s="205">
        <v>4.2666207116246344</v>
      </c>
      <c r="D27" s="206">
        <v>150875.64427757071</v>
      </c>
      <c r="E27" s="207" t="s">
        <v>160</v>
      </c>
    </row>
    <row r="28" spans="1:10" x14ac:dyDescent="0.35">
      <c r="A28" s="43"/>
      <c r="B28" s="45"/>
      <c r="C28" s="39"/>
      <c r="D28" s="40"/>
    </row>
    <row r="29" spans="1:10" x14ac:dyDescent="0.35">
      <c r="A29" s="121"/>
      <c r="B29" s="46"/>
      <c r="D29" s="47"/>
    </row>
    <row r="30" spans="1:10" x14ac:dyDescent="0.35">
      <c r="A30" s="121"/>
      <c r="B30" s="48"/>
      <c r="C30" s="48"/>
      <c r="D30" s="48"/>
    </row>
    <row r="31" spans="1:10" x14ac:dyDescent="0.35">
      <c r="A31" s="131"/>
      <c r="B31" s="46"/>
      <c r="D31" s="47"/>
      <c r="E31" s="47"/>
      <c r="F31" s="47"/>
      <c r="G31" s="47"/>
      <c r="J31" s="49"/>
    </row>
    <row r="32" spans="1:10" x14ac:dyDescent="0.35">
      <c r="A32" s="131"/>
    </row>
    <row r="33" spans="1:1" x14ac:dyDescent="0.35">
      <c r="A33" s="131"/>
    </row>
    <row r="34" spans="1:1" x14ac:dyDescent="0.35">
      <c r="A34" s="131"/>
    </row>
    <row r="35" spans="1:1" x14ac:dyDescent="0.35">
      <c r="A35" s="131"/>
    </row>
    <row r="36" spans="1:1" x14ac:dyDescent="0.35">
      <c r="A36" s="131"/>
    </row>
    <row r="37" spans="1:1" x14ac:dyDescent="0.35">
      <c r="A37" s="131"/>
    </row>
    <row r="38" spans="1:1" x14ac:dyDescent="0.35">
      <c r="A38" s="131"/>
    </row>
    <row r="39" spans="1:1" x14ac:dyDescent="0.35">
      <c r="A39" s="125"/>
    </row>
    <row r="40" spans="1:1" x14ac:dyDescent="0.35">
      <c r="A40" s="131"/>
    </row>
  </sheetData>
  <phoneticPr fontId="6" type="noConversion"/>
  <hyperlinks>
    <hyperlink ref="A5" location="'Table of contents'!A1" display="Link to table of contents" xr:uid="{00000000-0004-0000-0500-000000000000}"/>
  </hyperlinks>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U53"/>
  <sheetViews>
    <sheetView zoomScaleNormal="100" workbookViewId="0"/>
  </sheetViews>
  <sheetFormatPr defaultColWidth="9.1796875" defaultRowHeight="15.5" x14ac:dyDescent="0.35"/>
  <cols>
    <col min="1" max="1" width="24.7265625" style="61" customWidth="1"/>
    <col min="2" max="2" width="25.453125" style="61" customWidth="1"/>
    <col min="3" max="6" width="14.7265625" style="61" customWidth="1"/>
    <col min="7" max="7" width="14.7265625" style="66" customWidth="1"/>
    <col min="8" max="10" width="14.7265625" style="61" customWidth="1"/>
    <col min="11" max="11" width="14" style="61" customWidth="1"/>
    <col min="12" max="16384" width="9.1796875" style="61"/>
  </cols>
  <sheetData>
    <row r="1" spans="1:385" s="58" customFormat="1" ht="17.25" customHeight="1" x14ac:dyDescent="0.35">
      <c r="A1" s="55" t="s">
        <v>142</v>
      </c>
      <c r="G1" s="59"/>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NO1" s="61"/>
      <c r="NP1" s="61"/>
      <c r="NQ1" s="61"/>
      <c r="NR1" s="61"/>
      <c r="NS1" s="61"/>
      <c r="NT1" s="61"/>
      <c r="NU1" s="61"/>
    </row>
    <row r="2" spans="1:385" s="60" customFormat="1" x14ac:dyDescent="0.35">
      <c r="A2" s="38" t="s">
        <v>2</v>
      </c>
      <c r="NO2" s="61"/>
      <c r="NP2" s="61"/>
      <c r="NQ2" s="61"/>
      <c r="NR2" s="61"/>
      <c r="NS2" s="61"/>
      <c r="NT2" s="61"/>
      <c r="NU2" s="61"/>
    </row>
    <row r="3" spans="1:385" s="60" customFormat="1" x14ac:dyDescent="0.35">
      <c r="A3" s="38" t="s">
        <v>158</v>
      </c>
      <c r="NO3" s="61"/>
      <c r="NP3" s="61"/>
      <c r="NQ3" s="61"/>
      <c r="NR3" s="61"/>
      <c r="NS3" s="61"/>
      <c r="NT3" s="61"/>
      <c r="NU3" s="61"/>
    </row>
    <row r="4" spans="1:385" s="75" customFormat="1" x14ac:dyDescent="0.35">
      <c r="A4" s="194" t="s">
        <v>53</v>
      </c>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194"/>
      <c r="CO4" s="194"/>
      <c r="CP4" s="194"/>
      <c r="CQ4" s="194"/>
      <c r="CR4" s="194"/>
      <c r="CS4" s="194"/>
      <c r="CT4" s="194"/>
      <c r="CU4" s="194"/>
      <c r="CV4" s="194"/>
      <c r="CW4" s="194"/>
      <c r="CX4" s="194"/>
      <c r="CY4" s="194"/>
      <c r="CZ4" s="194"/>
      <c r="DA4" s="194"/>
      <c r="DB4" s="194"/>
      <c r="DC4" s="194"/>
      <c r="DD4" s="194"/>
      <c r="DE4" s="194"/>
      <c r="DF4" s="194"/>
      <c r="DG4" s="194"/>
      <c r="DH4" s="194"/>
      <c r="DI4" s="194"/>
      <c r="DJ4" s="194"/>
      <c r="DK4" s="194"/>
      <c r="DL4" s="194"/>
      <c r="DM4" s="194"/>
      <c r="NO4" s="61"/>
      <c r="NP4" s="61"/>
      <c r="NQ4" s="61"/>
      <c r="NR4" s="61"/>
      <c r="NS4" s="61"/>
      <c r="NT4" s="61"/>
      <c r="NU4" s="61"/>
    </row>
    <row r="5" spans="1:385" s="60" customFormat="1" x14ac:dyDescent="0.35">
      <c r="A5" s="20" t="s">
        <v>27</v>
      </c>
      <c r="NO5" s="61"/>
      <c r="NP5" s="61"/>
      <c r="NQ5" s="61"/>
      <c r="NR5" s="61"/>
      <c r="NS5" s="61"/>
      <c r="NT5" s="61"/>
      <c r="NU5" s="61"/>
    </row>
    <row r="6" spans="1:385" s="60" customFormat="1" x14ac:dyDescent="0.35">
      <c r="A6" s="194" t="s">
        <v>143</v>
      </c>
      <c r="M6" s="58"/>
      <c r="N6" s="58"/>
      <c r="NO6" s="61"/>
      <c r="NP6" s="61"/>
      <c r="NQ6" s="61"/>
      <c r="NR6" s="61"/>
      <c r="NS6" s="61"/>
      <c r="NT6" s="61"/>
      <c r="NU6" s="61"/>
    </row>
    <row r="7" spans="1:385" ht="74.5" customHeight="1" thickBot="1" x14ac:dyDescent="0.4">
      <c r="A7" s="57" t="s">
        <v>28</v>
      </c>
      <c r="B7" s="57" t="s">
        <v>54</v>
      </c>
      <c r="C7" s="71" t="s">
        <v>155</v>
      </c>
      <c r="D7" s="72" t="s">
        <v>156</v>
      </c>
      <c r="E7" s="73" t="s">
        <v>157</v>
      </c>
      <c r="F7" s="74" t="s">
        <v>121</v>
      </c>
      <c r="G7" s="185" t="s">
        <v>122</v>
      </c>
      <c r="H7" s="184" t="s">
        <v>123</v>
      </c>
      <c r="I7" s="74" t="s">
        <v>118</v>
      </c>
      <c r="J7" s="74" t="s">
        <v>119</v>
      </c>
      <c r="K7" s="74" t="s">
        <v>120</v>
      </c>
    </row>
    <row r="8" spans="1:385" ht="17.25" customHeight="1" x14ac:dyDescent="0.35">
      <c r="A8" s="70" t="s">
        <v>29</v>
      </c>
      <c r="B8" s="81" t="s">
        <v>55</v>
      </c>
      <c r="C8" s="97">
        <v>430477.01</v>
      </c>
      <c r="D8" s="98">
        <v>6.6492805761922193</v>
      </c>
      <c r="E8" s="83">
        <v>2862362.4210903039</v>
      </c>
      <c r="F8" s="97">
        <v>414256.38</v>
      </c>
      <c r="G8" s="98">
        <v>7.5754335205422052</v>
      </c>
      <c r="H8" s="83">
        <v>3138171.6671504695</v>
      </c>
      <c r="I8" s="84">
        <v>-3.7680595300548118E-2</v>
      </c>
      <c r="J8" s="85">
        <v>0.1392861879924395</v>
      </c>
      <c r="K8" s="102">
        <v>9.6357206211192134E-2</v>
      </c>
      <c r="O8" s="62"/>
    </row>
    <row r="9" spans="1:385" ht="17.25" customHeight="1" x14ac:dyDescent="0.35">
      <c r="A9" s="76" t="s">
        <v>29</v>
      </c>
      <c r="B9" s="77" t="s">
        <v>56</v>
      </c>
      <c r="C9" s="64">
        <v>126934.46999999999</v>
      </c>
      <c r="D9" s="86">
        <v>6.2593755047090633</v>
      </c>
      <c r="E9" s="69">
        <v>794530.5122212274</v>
      </c>
      <c r="F9" s="64">
        <v>122720.19</v>
      </c>
      <c r="G9" s="86">
        <v>7.1645133955786982</v>
      </c>
      <c r="H9" s="69">
        <v>879230.44516296301</v>
      </c>
      <c r="I9" s="87">
        <v>-3.3200437989775233E-2</v>
      </c>
      <c r="J9" s="88">
        <v>0.14460514314705677</v>
      </c>
      <c r="K9" s="89">
        <v>0.10660375106922507</v>
      </c>
      <c r="O9" s="62"/>
    </row>
    <row r="10" spans="1:385" ht="17.25" customHeight="1" x14ac:dyDescent="0.35">
      <c r="A10" s="76" t="s">
        <v>29</v>
      </c>
      <c r="B10" s="77" t="s">
        <v>57</v>
      </c>
      <c r="C10" s="64">
        <v>55611.08</v>
      </c>
      <c r="D10" s="86">
        <v>5.8238812951773413</v>
      </c>
      <c r="E10" s="69">
        <v>323872.32861661073</v>
      </c>
      <c r="F10" s="64">
        <v>53462.89</v>
      </c>
      <c r="G10" s="86">
        <v>6.4406641872835708</v>
      </c>
      <c r="H10" s="65">
        <v>344336.52097168093</v>
      </c>
      <c r="I10" s="87">
        <v>-3.8628812819315905E-2</v>
      </c>
      <c r="J10" s="88">
        <v>0.10590581449813839</v>
      </c>
      <c r="K10" s="89">
        <v>6.3185985794096761E-2</v>
      </c>
      <c r="O10" s="62"/>
    </row>
    <row r="11" spans="1:385" ht="17.25" customHeight="1" x14ac:dyDescent="0.35">
      <c r="A11" s="76" t="s">
        <v>29</v>
      </c>
      <c r="B11" s="77" t="s">
        <v>58</v>
      </c>
      <c r="C11" s="64">
        <v>166529.60999999999</v>
      </c>
      <c r="D11" s="86">
        <v>6.9249373962899039</v>
      </c>
      <c r="E11" s="65">
        <v>1153207.1238785731</v>
      </c>
      <c r="F11" s="64">
        <v>160007.26000000004</v>
      </c>
      <c r="G11" s="86">
        <v>8.1093131906838991</v>
      </c>
      <c r="H11" s="65">
        <v>1297548.9841231885</v>
      </c>
      <c r="I11" s="87">
        <v>-3.9166308021738289E-2</v>
      </c>
      <c r="J11" s="88">
        <v>0.17103054173869281</v>
      </c>
      <c r="K11" s="89">
        <v>0.12516559883809211</v>
      </c>
      <c r="O11" s="62"/>
    </row>
    <row r="12" spans="1:385" ht="17.25" customHeight="1" x14ac:dyDescent="0.35">
      <c r="A12" s="76" t="s">
        <v>29</v>
      </c>
      <c r="B12" s="77" t="s">
        <v>59</v>
      </c>
      <c r="C12" s="64">
        <v>2476.12</v>
      </c>
      <c r="D12" s="86">
        <v>6.6184663950630975</v>
      </c>
      <c r="E12" s="65">
        <v>16388.117010143636</v>
      </c>
      <c r="F12" s="64">
        <v>2384.7900000000004</v>
      </c>
      <c r="G12" s="86">
        <v>7.5122520668187427</v>
      </c>
      <c r="H12" s="65">
        <v>17915.143606428672</v>
      </c>
      <c r="I12" s="87">
        <v>-3.6884319015233299E-2</v>
      </c>
      <c r="J12" s="88">
        <v>0.13504422601923993</v>
      </c>
      <c r="K12" s="89">
        <v>9.3178892690347681E-2</v>
      </c>
      <c r="O12" s="62"/>
    </row>
    <row r="13" spans="1:385" ht="17.25" customHeight="1" thickBot="1" x14ac:dyDescent="0.4">
      <c r="A13" s="78" t="s">
        <v>29</v>
      </c>
      <c r="B13" s="79" t="s">
        <v>60</v>
      </c>
      <c r="C13" s="90">
        <v>78925.73</v>
      </c>
      <c r="D13" s="91">
        <v>7.2772762363268502</v>
      </c>
      <c r="E13" s="92">
        <v>574364.33936374914</v>
      </c>
      <c r="F13" s="90">
        <v>75681.25</v>
      </c>
      <c r="G13" s="91">
        <v>7.9166315736884423</v>
      </c>
      <c r="H13" s="92">
        <v>599140.57328620844</v>
      </c>
      <c r="I13" s="93">
        <v>-4.1108013825149239E-2</v>
      </c>
      <c r="J13" s="94">
        <v>8.7856406243045387E-2</v>
      </c>
      <c r="K13" s="89">
        <v>4.3136790055429142E-2</v>
      </c>
      <c r="M13" s="63"/>
    </row>
    <row r="14" spans="1:385" ht="17.25" customHeight="1" x14ac:dyDescent="0.35">
      <c r="A14" s="180" t="s">
        <v>30</v>
      </c>
      <c r="B14" s="81" t="s">
        <v>55</v>
      </c>
      <c r="C14" s="97">
        <v>292167.24</v>
      </c>
      <c r="D14" s="98">
        <v>6.1042069280579723</v>
      </c>
      <c r="E14" s="99">
        <v>1783449.2905595764</v>
      </c>
      <c r="F14" s="97">
        <v>279989.94</v>
      </c>
      <c r="G14" s="98">
        <v>7.0255691800279845</v>
      </c>
      <c r="H14" s="99">
        <v>1967088.6931818847</v>
      </c>
      <c r="I14" s="84">
        <v>-4.1679210851976387E-2</v>
      </c>
      <c r="J14" s="85">
        <v>0.15093889555659931</v>
      </c>
      <c r="K14" s="179">
        <v>0.102968670650955</v>
      </c>
      <c r="M14" s="24"/>
    </row>
    <row r="15" spans="1:385" ht="17.25" customHeight="1" x14ac:dyDescent="0.35">
      <c r="A15" s="76" t="s">
        <v>30</v>
      </c>
      <c r="B15" s="77" t="s">
        <v>56</v>
      </c>
      <c r="C15" s="64">
        <v>105472.59999999999</v>
      </c>
      <c r="D15" s="86">
        <v>5.8871906718165636</v>
      </c>
      <c r="E15" s="65">
        <v>620937.30685223965</v>
      </c>
      <c r="F15" s="64">
        <v>101737.28</v>
      </c>
      <c r="G15" s="86">
        <v>6.9210889611888717</v>
      </c>
      <c r="H15" s="65">
        <v>704132.76554938138</v>
      </c>
      <c r="I15" s="87">
        <v>-3.5415074626016549E-2</v>
      </c>
      <c r="J15" s="96">
        <v>0.17561827822595158</v>
      </c>
      <c r="K15" s="89">
        <v>0.13398366917087043</v>
      </c>
    </row>
    <row r="16" spans="1:385" ht="17.25" customHeight="1" x14ac:dyDescent="0.35">
      <c r="A16" s="76" t="s">
        <v>30</v>
      </c>
      <c r="B16" s="77" t="s">
        <v>57</v>
      </c>
      <c r="C16" s="64">
        <v>47070.42</v>
      </c>
      <c r="D16" s="86">
        <v>5.6850116624975708</v>
      </c>
      <c r="E16" s="65">
        <v>267595.88665865891</v>
      </c>
      <c r="F16" s="64">
        <v>45267.11</v>
      </c>
      <c r="G16" s="86">
        <v>6.3605874155997109</v>
      </c>
      <c r="H16" s="65">
        <v>287925.41020656785</v>
      </c>
      <c r="I16" s="87">
        <v>-3.8310896737271498E-2</v>
      </c>
      <c r="J16" s="96">
        <v>0.11883454128312945</v>
      </c>
      <c r="K16" s="89">
        <v>7.5970986705938978E-2</v>
      </c>
      <c r="M16" s="24"/>
    </row>
    <row r="17" spans="1:15" ht="17.25" customHeight="1" x14ac:dyDescent="0.35">
      <c r="A17" s="76" t="s">
        <v>30</v>
      </c>
      <c r="B17" s="77" t="s">
        <v>58</v>
      </c>
      <c r="C17" s="64">
        <v>94601.659999999989</v>
      </c>
      <c r="D17" s="86">
        <v>6.3428561597920821</v>
      </c>
      <c r="E17" s="65">
        <v>600044.72185755614</v>
      </c>
      <c r="F17" s="64">
        <v>89878.98000000001</v>
      </c>
      <c r="G17" s="86">
        <v>7.409151023030085</v>
      </c>
      <c r="H17" s="65">
        <v>665926.9366159006</v>
      </c>
      <c r="I17" s="87">
        <v>-4.9921745559221464E-2</v>
      </c>
      <c r="J17" s="96">
        <v>0.16810957656541842</v>
      </c>
      <c r="K17" s="89">
        <v>0.10979550749882966</v>
      </c>
      <c r="M17" s="24"/>
    </row>
    <row r="18" spans="1:15" ht="17.25" customHeight="1" x14ac:dyDescent="0.35">
      <c r="A18" s="76" t="s">
        <v>30</v>
      </c>
      <c r="B18" s="77" t="s">
        <v>59</v>
      </c>
      <c r="C18" s="64">
        <v>1760.87</v>
      </c>
      <c r="D18" s="86">
        <v>6.2948894542298364</v>
      </c>
      <c r="E18" s="65">
        <v>11084.481993269692</v>
      </c>
      <c r="F18" s="64">
        <v>1746.3600000000001</v>
      </c>
      <c r="G18" s="86">
        <v>7.3853031448269544</v>
      </c>
      <c r="H18" s="65">
        <v>12897.398000000001</v>
      </c>
      <c r="I18" s="87">
        <v>-8.2402448789517472E-3</v>
      </c>
      <c r="J18" s="96">
        <v>0.17322205553020745</v>
      </c>
      <c r="K18" s="89">
        <v>0.16355441849525135</v>
      </c>
      <c r="M18" s="24"/>
    </row>
    <row r="19" spans="1:15" ht="17.25" customHeight="1" thickBot="1" x14ac:dyDescent="0.4">
      <c r="A19" s="78" t="s">
        <v>30</v>
      </c>
      <c r="B19" s="79" t="s">
        <v>60</v>
      </c>
      <c r="C19" s="90">
        <v>43261.69</v>
      </c>
      <c r="D19" s="91">
        <v>6.5597736287660515</v>
      </c>
      <c r="E19" s="92">
        <v>283786.89319785201</v>
      </c>
      <c r="F19" s="90">
        <v>41360.21</v>
      </c>
      <c r="G19" s="91">
        <v>7.1616218295321703</v>
      </c>
      <c r="H19" s="92">
        <v>296206.18281003478</v>
      </c>
      <c r="I19" s="93">
        <v>-4.3952975484776557E-2</v>
      </c>
      <c r="J19" s="100">
        <v>9.1748318589361361E-2</v>
      </c>
      <c r="K19" s="95">
        <v>4.3762731506857229E-2</v>
      </c>
      <c r="M19" s="24"/>
    </row>
    <row r="20" spans="1:15" ht="17.25" customHeight="1" x14ac:dyDescent="0.35">
      <c r="A20" s="181" t="s">
        <v>33</v>
      </c>
      <c r="B20" s="81" t="s">
        <v>55</v>
      </c>
      <c r="C20" s="97">
        <v>248920.98999999996</v>
      </c>
      <c r="D20" s="98">
        <v>5.8283750015838534</v>
      </c>
      <c r="E20" s="99">
        <v>1450804.875485504</v>
      </c>
      <c r="F20" s="97">
        <v>235815.78999999998</v>
      </c>
      <c r="G20" s="98">
        <v>6.8071583982475179</v>
      </c>
      <c r="H20" s="99">
        <v>1605235.4353378729</v>
      </c>
      <c r="I20" s="84">
        <v>-5.2648031007750631E-2</v>
      </c>
      <c r="J20" s="85">
        <v>0.16793418343838229</v>
      </c>
      <c r="K20" s="179">
        <v>0.10644474833370651</v>
      </c>
    </row>
    <row r="21" spans="1:15" ht="17.25" customHeight="1" x14ac:dyDescent="0.35">
      <c r="A21" s="80" t="s">
        <v>33</v>
      </c>
      <c r="B21" s="77" t="s">
        <v>56</v>
      </c>
      <c r="C21" s="64">
        <v>90103.4</v>
      </c>
      <c r="D21" s="86">
        <v>5.5793260253058579</v>
      </c>
      <c r="E21" s="65">
        <v>502716.24458854378</v>
      </c>
      <c r="F21" s="64">
        <v>86572.15</v>
      </c>
      <c r="G21" s="86">
        <v>6.6868674046656782</v>
      </c>
      <c r="H21" s="65">
        <v>578896.48798682773</v>
      </c>
      <c r="I21" s="87">
        <v>-3.9191084909115527E-2</v>
      </c>
      <c r="J21" s="96">
        <v>0.19850809476564063</v>
      </c>
      <c r="K21" s="89">
        <v>0.15153726225941816</v>
      </c>
      <c r="M21" s="24"/>
    </row>
    <row r="22" spans="1:15" ht="17.25" customHeight="1" x14ac:dyDescent="0.35">
      <c r="A22" s="80" t="s">
        <v>33</v>
      </c>
      <c r="B22" s="77" t="s">
        <v>57</v>
      </c>
      <c r="C22" s="64">
        <v>45427.75</v>
      </c>
      <c r="D22" s="86">
        <v>5.6350276449691492</v>
      </c>
      <c r="E22" s="65">
        <v>255986.62709874727</v>
      </c>
      <c r="F22" s="64">
        <v>43537.65</v>
      </c>
      <c r="G22" s="86">
        <v>6.3000983193856133</v>
      </c>
      <c r="H22" s="65">
        <v>274291.47559499904</v>
      </c>
      <c r="I22" s="87">
        <v>-4.1606727165664124E-2</v>
      </c>
      <c r="J22" s="96">
        <v>0.11802438538349092</v>
      </c>
      <c r="K22" s="89">
        <v>7.1507049816280616E-2</v>
      </c>
    </row>
    <row r="23" spans="1:15" ht="17.25" customHeight="1" x14ac:dyDescent="0.35">
      <c r="A23" s="80" t="s">
        <v>33</v>
      </c>
      <c r="B23" s="77" t="s">
        <v>58</v>
      </c>
      <c r="C23" s="64">
        <v>80485.259999999995</v>
      </c>
      <c r="D23" s="86">
        <v>6.1268321800083072</v>
      </c>
      <c r="E23" s="65">
        <v>493119.68098433537</v>
      </c>
      <c r="F23" s="64">
        <v>75310.740000000005</v>
      </c>
      <c r="G23" s="86">
        <v>7.2340720329414028</v>
      </c>
      <c r="H23" s="65">
        <v>544803.3180141215</v>
      </c>
      <c r="I23" s="87">
        <v>-6.4291523690176183E-2</v>
      </c>
      <c r="J23" s="96">
        <v>0.18071979456953141</v>
      </c>
      <c r="K23" s="89">
        <v>0.10480951992550451</v>
      </c>
    </row>
    <row r="24" spans="1:15" ht="17.25" customHeight="1" x14ac:dyDescent="0.35">
      <c r="A24" s="80" t="s">
        <v>33</v>
      </c>
      <c r="B24" s="77" t="s">
        <v>59</v>
      </c>
      <c r="C24" s="64">
        <v>1319.77</v>
      </c>
      <c r="D24" s="86">
        <v>5.8282202498212126</v>
      </c>
      <c r="E24" s="65">
        <v>7691.9102391065417</v>
      </c>
      <c r="F24" s="64">
        <v>1262.92</v>
      </c>
      <c r="G24" s="86">
        <v>7.15</v>
      </c>
      <c r="H24" s="65">
        <v>9029.8780000000006</v>
      </c>
      <c r="I24" s="87">
        <v>-4.3075687430385527E-2</v>
      </c>
      <c r="J24" s="96">
        <v>0.22678960188907324</v>
      </c>
      <c r="K24" s="89">
        <v>0.17394479645525238</v>
      </c>
    </row>
    <row r="25" spans="1:15" ht="17.25" customHeight="1" thickBot="1" x14ac:dyDescent="0.4">
      <c r="A25" s="80" t="s">
        <v>33</v>
      </c>
      <c r="B25" s="77" t="s">
        <v>60</v>
      </c>
      <c r="C25" s="64">
        <v>31584.81</v>
      </c>
      <c r="D25" s="86">
        <v>6.0564053598793537</v>
      </c>
      <c r="E25" s="65">
        <v>191290.41257477101</v>
      </c>
      <c r="F25" s="64">
        <v>29132.33</v>
      </c>
      <c r="G25" s="86">
        <v>6.8039279982728704</v>
      </c>
      <c r="H25" s="65">
        <v>198214.27574192471</v>
      </c>
      <c r="I25" s="87">
        <v>-7.7647451417311025E-2</v>
      </c>
      <c r="J25" s="96">
        <v>0.12342678436708994</v>
      </c>
      <c r="K25" s="89">
        <v>3.619555770704045E-2</v>
      </c>
    </row>
    <row r="26" spans="1:15" ht="17.25" customHeight="1" x14ac:dyDescent="0.35">
      <c r="A26" s="70" t="s">
        <v>32</v>
      </c>
      <c r="B26" s="81" t="s">
        <v>55</v>
      </c>
      <c r="C26" s="97">
        <v>43246.25</v>
      </c>
      <c r="D26" s="98">
        <v>7.6918672734415683</v>
      </c>
      <c r="E26" s="99">
        <v>332644.41507407243</v>
      </c>
      <c r="F26" s="97">
        <v>44174.15</v>
      </c>
      <c r="G26" s="98">
        <v>8.1915160301672287</v>
      </c>
      <c r="H26" s="99">
        <v>361853.25784401171</v>
      </c>
      <c r="I26" s="84">
        <v>2.1456195623898059E-2</v>
      </c>
      <c r="J26" s="85">
        <v>6.4958057512360431E-2</v>
      </c>
      <c r="K26" s="179">
        <v>8.7808005925592125E-2</v>
      </c>
      <c r="O26" s="62"/>
    </row>
    <row r="27" spans="1:15" ht="17.25" customHeight="1" x14ac:dyDescent="0.35">
      <c r="A27" s="76" t="s">
        <v>32</v>
      </c>
      <c r="B27" s="77" t="s">
        <v>56</v>
      </c>
      <c r="C27" s="64">
        <v>15369.2</v>
      </c>
      <c r="D27" s="86">
        <v>7.6920765078010511</v>
      </c>
      <c r="E27" s="65">
        <v>118221.06226369592</v>
      </c>
      <c r="F27" s="64">
        <v>15165.13</v>
      </c>
      <c r="G27" s="86">
        <v>8.2581736894147078</v>
      </c>
      <c r="H27" s="65">
        <v>125236.27756255366</v>
      </c>
      <c r="I27" s="87">
        <v>-1.3277854410119038E-2</v>
      </c>
      <c r="J27" s="96">
        <v>7.359484542821948E-2</v>
      </c>
      <c r="K27" s="89">
        <v>5.9339809375169361E-2</v>
      </c>
    </row>
    <row r="28" spans="1:15" ht="17.25" customHeight="1" x14ac:dyDescent="0.35">
      <c r="A28" s="76" t="s">
        <v>32</v>
      </c>
      <c r="B28" s="77" t="s">
        <v>57</v>
      </c>
      <c r="C28" s="64">
        <v>1642.67</v>
      </c>
      <c r="D28" s="86">
        <v>7.0673108779679739</v>
      </c>
      <c r="E28" s="65">
        <v>11609.259559911652</v>
      </c>
      <c r="F28" s="64">
        <v>1729.46</v>
      </c>
      <c r="G28" s="86">
        <v>7.8833477568540573</v>
      </c>
      <c r="H28" s="65">
        <v>13633.934611568819</v>
      </c>
      <c r="I28" s="87">
        <v>5.2834714215271451E-2</v>
      </c>
      <c r="J28" s="96">
        <v>0.1154663906790972</v>
      </c>
      <c r="K28" s="89">
        <v>0.17440173864736766</v>
      </c>
      <c r="O28" s="62"/>
    </row>
    <row r="29" spans="1:15" ht="17.25" customHeight="1" x14ac:dyDescent="0.35">
      <c r="A29" s="76" t="s">
        <v>32</v>
      </c>
      <c r="B29" s="77" t="s">
        <v>58</v>
      </c>
      <c r="C29" s="64">
        <v>14116.4</v>
      </c>
      <c r="D29" s="86">
        <v>7.5745261449959429</v>
      </c>
      <c r="E29" s="65">
        <v>106925.04087322073</v>
      </c>
      <c r="F29" s="64">
        <v>14568.24</v>
      </c>
      <c r="G29" s="86">
        <v>8.3142245461208173</v>
      </c>
      <c r="H29" s="65">
        <v>121123.61860177913</v>
      </c>
      <c r="I29" s="87">
        <v>3.2008160720863689E-2</v>
      </c>
      <c r="J29" s="96">
        <v>9.7656062830220866E-2</v>
      </c>
      <c r="K29" s="89">
        <v>0.13279001450552097</v>
      </c>
      <c r="O29" s="62"/>
    </row>
    <row r="30" spans="1:15" ht="17.25" customHeight="1" x14ac:dyDescent="0.35">
      <c r="A30" s="76" t="s">
        <v>32</v>
      </c>
      <c r="B30" s="77" t="s">
        <v>59</v>
      </c>
      <c r="C30" s="64">
        <v>441.1</v>
      </c>
      <c r="D30" s="86">
        <v>7.6911624442601472</v>
      </c>
      <c r="E30" s="65">
        <v>3392.5717541631511</v>
      </c>
      <c r="F30" s="64">
        <v>483.44</v>
      </c>
      <c r="G30" s="86">
        <v>8</v>
      </c>
      <c r="H30" s="65">
        <v>3867.52</v>
      </c>
      <c r="I30" s="87">
        <v>9.5987304466107398E-2</v>
      </c>
      <c r="J30" s="96">
        <v>4.0154860592020891E-2</v>
      </c>
      <c r="K30" s="89">
        <v>0.13999652188756867</v>
      </c>
      <c r="O30" s="62"/>
    </row>
    <row r="31" spans="1:15" ht="17.25" customHeight="1" thickBot="1" x14ac:dyDescent="0.4">
      <c r="A31" s="78" t="s">
        <v>32</v>
      </c>
      <c r="B31" s="79" t="s">
        <v>60</v>
      </c>
      <c r="C31" s="90">
        <v>11676.88</v>
      </c>
      <c r="D31" s="91">
        <v>7.9213352045307488</v>
      </c>
      <c r="E31" s="92">
        <v>92496.480623081006</v>
      </c>
      <c r="F31" s="90">
        <v>12227.88</v>
      </c>
      <c r="G31" s="91">
        <v>8.0138100037054745</v>
      </c>
      <c r="H31" s="92">
        <v>97991.907068110086</v>
      </c>
      <c r="I31" s="93">
        <v>4.7187262350901954E-2</v>
      </c>
      <c r="J31" s="100">
        <v>1.1674142904826584E-2</v>
      </c>
      <c r="K31" s="95">
        <v>5.9412276099700428E-2</v>
      </c>
      <c r="O31" s="62"/>
    </row>
    <row r="32" spans="1:15" ht="17.25" customHeight="1" x14ac:dyDescent="0.35">
      <c r="A32" s="70" t="s">
        <v>31</v>
      </c>
      <c r="B32" s="81" t="s">
        <v>55</v>
      </c>
      <c r="C32" s="97">
        <v>104570.81999999999</v>
      </c>
      <c r="D32" s="98">
        <v>8.511362512149633</v>
      </c>
      <c r="E32" s="99">
        <v>890040.15721274703</v>
      </c>
      <c r="F32" s="97">
        <v>107117.43000000001</v>
      </c>
      <c r="G32" s="98">
        <v>9.3363214909917538</v>
      </c>
      <c r="H32" s="99">
        <v>1000082.7637688048</v>
      </c>
      <c r="I32" s="84">
        <v>2.4352969595151069E-2</v>
      </c>
      <c r="J32" s="85">
        <v>9.6924432212178072E-2</v>
      </c>
      <c r="K32" s="179">
        <v>0.12363779955801954</v>
      </c>
      <c r="O32" s="62"/>
    </row>
    <row r="33" spans="1:15" ht="17.25" customHeight="1" x14ac:dyDescent="0.35">
      <c r="A33" s="76" t="s">
        <v>31</v>
      </c>
      <c r="B33" s="77" t="s">
        <v>56</v>
      </c>
      <c r="C33" s="64">
        <v>15319.39</v>
      </c>
      <c r="D33" s="86">
        <v>9.1576473319211917</v>
      </c>
      <c r="E33" s="65">
        <v>140289.57096016017</v>
      </c>
      <c r="F33" s="64">
        <v>16260.56</v>
      </c>
      <c r="G33" s="86">
        <v>9.0783115650173958</v>
      </c>
      <c r="H33" s="65">
        <v>147618.42990165926</v>
      </c>
      <c r="I33" s="87">
        <v>6.1436519339216518E-2</v>
      </c>
      <c r="J33" s="96">
        <v>-8.6633350279008859E-3</v>
      </c>
      <c r="K33" s="89">
        <v>5.2240939161331927E-2</v>
      </c>
    </row>
    <row r="34" spans="1:15" ht="17.25" customHeight="1" x14ac:dyDescent="0.35">
      <c r="A34" s="76" t="s">
        <v>31</v>
      </c>
      <c r="B34" s="77" t="s">
        <v>57</v>
      </c>
      <c r="C34" s="64">
        <v>3762.26</v>
      </c>
      <c r="D34" s="86">
        <v>8.364691341069836</v>
      </c>
      <c r="E34" s="65">
        <v>31470.143644853404</v>
      </c>
      <c r="F34" s="64">
        <v>4450.47</v>
      </c>
      <c r="G34" s="86">
        <v>8.4605654605273273</v>
      </c>
      <c r="H34" s="65">
        <v>37653.492765113057</v>
      </c>
      <c r="I34" s="87">
        <v>0.18292462509236471</v>
      </c>
      <c r="J34" s="96">
        <v>1.1461764164178835E-2</v>
      </c>
      <c r="K34" s="89">
        <v>0.19648302816917301</v>
      </c>
      <c r="O34" s="62"/>
    </row>
    <row r="35" spans="1:15" ht="17.25" customHeight="1" x14ac:dyDescent="0.35">
      <c r="A35" s="76" t="s">
        <v>31</v>
      </c>
      <c r="B35" s="77" t="s">
        <v>58</v>
      </c>
      <c r="C35" s="64">
        <v>56873.35</v>
      </c>
      <c r="D35" s="86">
        <v>8.2169902421527965</v>
      </c>
      <c r="E35" s="65">
        <v>467327.76198854076</v>
      </c>
      <c r="F35" s="64">
        <v>57799.61</v>
      </c>
      <c r="G35" s="86">
        <v>9.5056832172522761</v>
      </c>
      <c r="H35" s="65">
        <v>549424.78274072683</v>
      </c>
      <c r="I35" s="87">
        <v>1.6286362593376371E-2</v>
      </c>
      <c r="J35" s="96">
        <v>0.15683272550191693</v>
      </c>
      <c r="K35" s="89">
        <v>0.17567332272932493</v>
      </c>
      <c r="O35" s="62"/>
    </row>
    <row r="36" spans="1:15" ht="17.25" customHeight="1" x14ac:dyDescent="0.35">
      <c r="A36" s="76" t="s">
        <v>31</v>
      </c>
      <c r="B36" s="77" t="s">
        <v>59</v>
      </c>
      <c r="C36" s="64">
        <v>445.73</v>
      </c>
      <c r="D36" s="86">
        <v>8.5117497523526673</v>
      </c>
      <c r="E36" s="65">
        <v>3793.9422171161546</v>
      </c>
      <c r="F36" s="64">
        <v>425.57</v>
      </c>
      <c r="G36" s="86">
        <v>8.5</v>
      </c>
      <c r="H36" s="65">
        <v>3617.3449999999998</v>
      </c>
      <c r="I36" s="87">
        <v>-4.5229174612433587E-2</v>
      </c>
      <c r="J36" s="96">
        <v>-1.3804156248155236E-3</v>
      </c>
      <c r="K36" s="89">
        <v>-4.654715517791664E-2</v>
      </c>
      <c r="O36" s="62"/>
    </row>
    <row r="37" spans="1:15" ht="17.25" customHeight="1" thickBot="1" x14ac:dyDescent="0.4">
      <c r="A37" s="76" t="s">
        <v>31</v>
      </c>
      <c r="B37" s="77" t="s">
        <v>60</v>
      </c>
      <c r="C37" s="64">
        <v>28170.09</v>
      </c>
      <c r="D37" s="86">
        <v>8.7738000979789756</v>
      </c>
      <c r="E37" s="65">
        <v>247158.73840207656</v>
      </c>
      <c r="F37" s="64">
        <v>28181.22</v>
      </c>
      <c r="G37" s="86">
        <v>9.2887644098199367</v>
      </c>
      <c r="H37" s="65">
        <v>261768.7133613058</v>
      </c>
      <c r="I37" s="87">
        <v>3.9509990915900583E-4</v>
      </c>
      <c r="J37" s="96">
        <v>5.8693417457685394E-2</v>
      </c>
      <c r="K37" s="89">
        <v>5.9111707130750132E-2</v>
      </c>
      <c r="O37" s="62"/>
    </row>
    <row r="38" spans="1:15" ht="17.25" customHeight="1" x14ac:dyDescent="0.35">
      <c r="A38" s="70" t="s">
        <v>34</v>
      </c>
      <c r="B38" s="81" t="s">
        <v>55</v>
      </c>
      <c r="C38" s="97">
        <v>33738.949999999997</v>
      </c>
      <c r="D38" s="98">
        <v>5.5980690957478121</v>
      </c>
      <c r="E38" s="101">
        <v>188872.97331798062</v>
      </c>
      <c r="F38" s="97">
        <v>27149.01</v>
      </c>
      <c r="G38" s="98">
        <v>6.298579955577754</v>
      </c>
      <c r="H38" s="101">
        <v>171000.21019977998</v>
      </c>
      <c r="I38" s="84">
        <v>-0.19532143116487025</v>
      </c>
      <c r="J38" s="102">
        <v>0.12513437184296936</v>
      </c>
      <c r="K38" s="103">
        <v>-9.4628483918186748E-2</v>
      </c>
    </row>
    <row r="39" spans="1:15" ht="17.25" customHeight="1" x14ac:dyDescent="0.35">
      <c r="A39" s="76" t="s">
        <v>61</v>
      </c>
      <c r="B39" s="77" t="s">
        <v>56</v>
      </c>
      <c r="C39" s="64">
        <v>6142.48</v>
      </c>
      <c r="D39" s="86">
        <v>5.4218547571709852</v>
      </c>
      <c r="E39" s="69">
        <v>33303.634408827631</v>
      </c>
      <c r="F39" s="64">
        <v>4722.3500000000004</v>
      </c>
      <c r="G39" s="86">
        <v>5.8189777784201366</v>
      </c>
      <c r="H39" s="69">
        <v>27479.249711922334</v>
      </c>
      <c r="I39" s="87">
        <v>-0.23119814797931768</v>
      </c>
      <c r="J39" s="96">
        <v>7.3244865278604812E-2</v>
      </c>
      <c r="K39" s="89">
        <v>-0.17488735990212095</v>
      </c>
      <c r="O39" s="62"/>
    </row>
    <row r="40" spans="1:15" ht="17.25" customHeight="1" x14ac:dyDescent="0.35">
      <c r="A40" s="76" t="s">
        <v>34</v>
      </c>
      <c r="B40" s="77" t="s">
        <v>57</v>
      </c>
      <c r="C40" s="64">
        <v>4778.3999999999996</v>
      </c>
      <c r="D40" s="86">
        <v>5.1913398445292218</v>
      </c>
      <c r="E40" s="69">
        <v>24806.298313098432</v>
      </c>
      <c r="F40" s="64">
        <v>3745.31</v>
      </c>
      <c r="G40" s="86">
        <v>5.0082951744982394</v>
      </c>
      <c r="H40" s="69">
        <v>18757.618000000002</v>
      </c>
      <c r="I40" s="87">
        <v>-0.21619998325799425</v>
      </c>
      <c r="J40" s="96">
        <v>-3.5259619965716561E-2</v>
      </c>
      <c r="K40" s="89">
        <v>-0.2438364739774396</v>
      </c>
      <c r="O40" s="62"/>
    </row>
    <row r="41" spans="1:15" ht="17.25" customHeight="1" x14ac:dyDescent="0.35">
      <c r="A41" s="76" t="s">
        <v>34</v>
      </c>
      <c r="B41" s="77" t="s">
        <v>58</v>
      </c>
      <c r="C41" s="64">
        <v>15054.599999999999</v>
      </c>
      <c r="D41" s="86">
        <v>5.701555672849242</v>
      </c>
      <c r="E41" s="69">
        <v>85834.640032476193</v>
      </c>
      <c r="F41" s="64">
        <v>12328.67</v>
      </c>
      <c r="G41" s="86">
        <v>6.6671639979463455</v>
      </c>
      <c r="H41" s="69">
        <v>82197.264766561173</v>
      </c>
      <c r="I41" s="87">
        <v>-0.1810695734194199</v>
      </c>
      <c r="J41" s="96">
        <v>0.16935874706886084</v>
      </c>
      <c r="K41" s="89">
        <v>-4.237654243716512E-2</v>
      </c>
      <c r="O41" s="62"/>
    </row>
    <row r="42" spans="1:15" ht="17.25" customHeight="1" x14ac:dyDescent="0.35">
      <c r="A42" s="76" t="s">
        <v>34</v>
      </c>
      <c r="B42" s="77" t="s">
        <v>59</v>
      </c>
      <c r="C42" s="64">
        <v>269.52</v>
      </c>
      <c r="D42" s="86">
        <v>5.6014128812621991</v>
      </c>
      <c r="E42" s="69">
        <v>1509.6927997577877</v>
      </c>
      <c r="F42" s="64">
        <v>212.86</v>
      </c>
      <c r="G42" s="86">
        <v>6.5789749432898068</v>
      </c>
      <c r="H42" s="69">
        <v>1400.4006064286684</v>
      </c>
      <c r="I42" s="87">
        <v>-0.21022558622736706</v>
      </c>
      <c r="J42" s="96">
        <v>0.17452062234114904</v>
      </c>
      <c r="K42" s="89">
        <v>-7.2393664026650942E-2</v>
      </c>
      <c r="O42" s="62"/>
    </row>
    <row r="43" spans="1:15" ht="17.25" customHeight="1" thickBot="1" x14ac:dyDescent="0.4">
      <c r="A43" s="78" t="s">
        <v>34</v>
      </c>
      <c r="B43" s="79" t="s">
        <v>60</v>
      </c>
      <c r="C43" s="90">
        <v>7493.95</v>
      </c>
      <c r="D43" s="91">
        <v>5.7938347285237555</v>
      </c>
      <c r="E43" s="104">
        <v>43418.707763820596</v>
      </c>
      <c r="F43" s="90">
        <v>6139.82</v>
      </c>
      <c r="G43" s="91">
        <v>6.7047042282783229</v>
      </c>
      <c r="H43" s="104">
        <v>41165.677114867809</v>
      </c>
      <c r="I43" s="93">
        <v>-0.18069642845228487</v>
      </c>
      <c r="J43" s="100">
        <v>0.15721358002675598</v>
      </c>
      <c r="K43" s="95">
        <v>-5.1890780840561174E-2</v>
      </c>
      <c r="O43" s="62"/>
    </row>
    <row r="44" spans="1:15" ht="17.25" customHeight="1" x14ac:dyDescent="0.35">
      <c r="A44" s="180" t="s">
        <v>35</v>
      </c>
      <c r="B44" s="82" t="s">
        <v>55</v>
      </c>
      <c r="C44" s="97">
        <v>33187.68</v>
      </c>
      <c r="D44" s="98">
        <v>3.8241162935931268</v>
      </c>
      <c r="E44" s="101">
        <v>126913.54783455475</v>
      </c>
      <c r="F44" s="97">
        <v>35361.86</v>
      </c>
      <c r="G44" s="98">
        <v>4.2666207116246344</v>
      </c>
      <c r="H44" s="101">
        <v>150875.64427757071</v>
      </c>
      <c r="I44" s="84">
        <v>6.5511659748436771E-2</v>
      </c>
      <c r="J44" s="102">
        <v>0.11571416349781873</v>
      </c>
      <c r="K44" s="103">
        <v>0.18880645015339967</v>
      </c>
      <c r="O44" s="62"/>
    </row>
    <row r="45" spans="1:15" ht="17.25" customHeight="1" x14ac:dyDescent="0.35">
      <c r="A45" s="57" t="s">
        <v>35</v>
      </c>
      <c r="B45" s="182" t="s">
        <v>56</v>
      </c>
      <c r="C45" s="64">
        <v>10218.14</v>
      </c>
      <c r="D45" s="86">
        <v>3.7965459425761234</v>
      </c>
      <c r="E45" s="69">
        <v>38793.637957674786</v>
      </c>
      <c r="F45" s="64">
        <v>10944.91</v>
      </c>
      <c r="G45" s="86">
        <v>4.2020783570024687</v>
      </c>
      <c r="H45" s="69">
        <v>45991.369430339888</v>
      </c>
      <c r="I45" s="87">
        <v>7.112546901882344E-2</v>
      </c>
      <c r="J45" s="96">
        <v>0.10681614829904407</v>
      </c>
      <c r="K45" s="89">
        <v>0.18553896596442124</v>
      </c>
    </row>
    <row r="46" spans="1:15" ht="17.25" customHeight="1" x14ac:dyDescent="0.35">
      <c r="A46" s="57" t="s">
        <v>35</v>
      </c>
      <c r="B46" s="182" t="s">
        <v>57</v>
      </c>
      <c r="C46" s="64">
        <v>2339.06</v>
      </c>
      <c r="D46" s="86">
        <v>3.8528647526725512</v>
      </c>
      <c r="E46" s="69">
        <v>9012.0818283862573</v>
      </c>
      <c r="F46" s="64">
        <v>2400.33</v>
      </c>
      <c r="G46" s="86">
        <v>4.0026325155859253</v>
      </c>
      <c r="H46" s="69">
        <v>9607.6389061363643</v>
      </c>
      <c r="I46" s="87">
        <v>2.6194283173582543E-2</v>
      </c>
      <c r="J46" s="96">
        <v>3.8871793464716649E-2</v>
      </c>
      <c r="K46" s="89">
        <v>6.6084295403779095E-2</v>
      </c>
      <c r="O46" s="62"/>
    </row>
    <row r="47" spans="1:15" ht="17.25" customHeight="1" x14ac:dyDescent="0.35">
      <c r="A47" s="57" t="s">
        <v>35</v>
      </c>
      <c r="B47" s="182" t="s">
        <v>58</v>
      </c>
      <c r="C47" s="64">
        <v>13092.24</v>
      </c>
      <c r="D47" s="86">
        <v>3.6214317610654683</v>
      </c>
      <c r="E47" s="69">
        <v>47412.653759491768</v>
      </c>
      <c r="F47" s="64">
        <v>14066.92</v>
      </c>
      <c r="G47" s="86">
        <v>4.4617902947040982</v>
      </c>
      <c r="H47" s="69">
        <v>62763.647132378974</v>
      </c>
      <c r="I47" s="87">
        <v>7.4447153428290364E-2</v>
      </c>
      <c r="J47" s="96">
        <v>0.23205146171010177</v>
      </c>
      <c r="K47" s="89">
        <v>0.32377418591158308</v>
      </c>
      <c r="O47" s="62"/>
    </row>
    <row r="48" spans="1:15" ht="17.25" customHeight="1" x14ac:dyDescent="0.35">
      <c r="A48" s="57" t="s">
        <v>140</v>
      </c>
      <c r="B48" s="182" t="s">
        <v>59</v>
      </c>
      <c r="C48" s="64" t="s">
        <v>62</v>
      </c>
      <c r="D48" s="228" t="s">
        <v>62</v>
      </c>
      <c r="E48" s="227" t="s">
        <v>62</v>
      </c>
      <c r="F48" s="64" t="s">
        <v>62</v>
      </c>
      <c r="G48" s="228" t="s">
        <v>62</v>
      </c>
      <c r="H48" s="227" t="s">
        <v>62</v>
      </c>
      <c r="I48" s="64" t="s">
        <v>62</v>
      </c>
      <c r="J48" s="228" t="s">
        <v>62</v>
      </c>
      <c r="K48" s="227" t="s">
        <v>62</v>
      </c>
      <c r="O48" s="62"/>
    </row>
    <row r="49" spans="1:15" ht="17.25" customHeight="1" thickBot="1" x14ac:dyDescent="0.4">
      <c r="A49" s="183" t="s">
        <v>35</v>
      </c>
      <c r="B49" s="182" t="s">
        <v>60</v>
      </c>
      <c r="C49" s="64">
        <v>7538.24</v>
      </c>
      <c r="D49" s="86">
        <v>4.2045854588076184</v>
      </c>
      <c r="E49" s="69">
        <v>31695.174289001938</v>
      </c>
      <c r="F49" s="64">
        <v>7949.7</v>
      </c>
      <c r="G49" s="86">
        <v>4.0898384604092595</v>
      </c>
      <c r="H49" s="69">
        <v>32512.98880871549</v>
      </c>
      <c r="I49" s="87">
        <v>5.4583032644224656E-2</v>
      </c>
      <c r="J49" s="96">
        <v>-2.7290918337262215E-2</v>
      </c>
      <c r="K49" s="89">
        <v>2.5802493220468903E-2</v>
      </c>
      <c r="O49" s="62"/>
    </row>
    <row r="50" spans="1:15" x14ac:dyDescent="0.35">
      <c r="A50" s="67"/>
      <c r="B50" s="67"/>
      <c r="C50" s="67"/>
      <c r="D50" s="67"/>
      <c r="E50" s="67"/>
      <c r="F50" s="67"/>
      <c r="G50" s="105"/>
      <c r="H50" s="67"/>
      <c r="I50" s="67"/>
      <c r="J50" s="67"/>
      <c r="K50" s="67"/>
    </row>
    <row r="52" spans="1:15" x14ac:dyDescent="0.35">
      <c r="A52" s="67"/>
    </row>
    <row r="53" spans="1:15" x14ac:dyDescent="0.35">
      <c r="A53" s="68"/>
    </row>
  </sheetData>
  <hyperlinks>
    <hyperlink ref="A5" location="'Table of contents'!A1" display="Link to table of contents" xr:uid="{00000000-0004-0000-0600-000000000000}"/>
  </hyperlinks>
  <pageMargins left="0.7" right="0.7" top="0.75" bottom="0.75" header="0.3" footer="0.3"/>
  <pageSetup paperSize="9" scale="2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4"/>
  <sheetViews>
    <sheetView showGridLines="0" workbookViewId="0">
      <pane xSplit="1" ySplit="8" topLeftCell="B9" activePane="bottomRight" state="frozen"/>
      <selection activeCell="D15" sqref="D15"/>
      <selection pane="topRight" activeCell="D15" sqref="D15"/>
      <selection pane="bottomLeft" activeCell="D15" sqref="D15"/>
      <selection pane="bottomRight"/>
    </sheetView>
  </sheetViews>
  <sheetFormatPr defaultRowHeight="14.5" x14ac:dyDescent="0.35"/>
  <cols>
    <col min="1" max="1" width="15.7265625" customWidth="1"/>
    <col min="2" max="19" width="15.54296875" customWidth="1"/>
    <col min="20" max="20" width="62.453125" customWidth="1"/>
  </cols>
  <sheetData>
    <row r="1" spans="1:20" ht="15.5" x14ac:dyDescent="0.35">
      <c r="A1" s="193" t="s">
        <v>161</v>
      </c>
    </row>
    <row r="2" spans="1:20" ht="15.5" x14ac:dyDescent="0.35">
      <c r="A2" s="38" t="s">
        <v>2</v>
      </c>
    </row>
    <row r="3" spans="1:20" ht="15.5" x14ac:dyDescent="0.35">
      <c r="A3" s="38" t="s">
        <v>158</v>
      </c>
    </row>
    <row r="4" spans="1:20" ht="15.5" x14ac:dyDescent="0.35">
      <c r="A4" s="194" t="s">
        <v>36</v>
      </c>
    </row>
    <row r="5" spans="1:20" ht="15.5" x14ac:dyDescent="0.35">
      <c r="A5" s="194" t="s">
        <v>128</v>
      </c>
    </row>
    <row r="6" spans="1:20" ht="15.5" x14ac:dyDescent="0.35">
      <c r="A6" s="188" t="s">
        <v>27</v>
      </c>
    </row>
    <row r="7" spans="1:20" ht="16" customHeight="1" x14ac:dyDescent="0.35">
      <c r="A7" s="194" t="s">
        <v>143</v>
      </c>
    </row>
    <row r="8" spans="1:20" ht="62" x14ac:dyDescent="0.35">
      <c r="A8" s="231" t="s">
        <v>37</v>
      </c>
      <c r="B8" s="232" t="s">
        <v>63</v>
      </c>
      <c r="C8" s="233" t="s">
        <v>64</v>
      </c>
      <c r="D8" s="234" t="s">
        <v>65</v>
      </c>
      <c r="E8" s="232" t="s">
        <v>66</v>
      </c>
      <c r="F8" s="233" t="s">
        <v>67</v>
      </c>
      <c r="G8" s="234" t="s">
        <v>68</v>
      </c>
      <c r="H8" s="232" t="s">
        <v>69</v>
      </c>
      <c r="I8" s="233" t="s">
        <v>70</v>
      </c>
      <c r="J8" s="234" t="s">
        <v>71</v>
      </c>
      <c r="K8" s="232" t="s">
        <v>72</v>
      </c>
      <c r="L8" s="233" t="s">
        <v>73</v>
      </c>
      <c r="M8" s="234" t="s">
        <v>74</v>
      </c>
      <c r="N8" s="232" t="s">
        <v>75</v>
      </c>
      <c r="O8" s="233" t="s">
        <v>76</v>
      </c>
      <c r="P8" s="234" t="s">
        <v>77</v>
      </c>
      <c r="Q8" s="232" t="s">
        <v>78</v>
      </c>
      <c r="R8" s="233" t="s">
        <v>79</v>
      </c>
      <c r="S8" s="235" t="s">
        <v>80</v>
      </c>
      <c r="T8" s="236" t="s">
        <v>146</v>
      </c>
    </row>
    <row r="9" spans="1:20" ht="30" customHeight="1" x14ac:dyDescent="0.35">
      <c r="A9" s="167">
        <v>2013</v>
      </c>
      <c r="B9" s="109">
        <v>458219.19099999999</v>
      </c>
      <c r="C9" s="110">
        <v>458219.18</v>
      </c>
      <c r="D9" s="107">
        <v>-2.4005978393434455E-8</v>
      </c>
      <c r="E9" s="109">
        <v>296443.88699999999</v>
      </c>
      <c r="F9" s="110">
        <v>296443.88</v>
      </c>
      <c r="G9" s="107">
        <v>-2.3613237749902376E-8</v>
      </c>
      <c r="H9" s="109">
        <v>42694.472999999998</v>
      </c>
      <c r="I9" s="110">
        <v>42694.47</v>
      </c>
      <c r="J9" s="107">
        <v>-7.0266706347990326E-8</v>
      </c>
      <c r="K9" s="109">
        <v>86839.799999999988</v>
      </c>
      <c r="L9" s="110">
        <v>86839.799999999988</v>
      </c>
      <c r="M9" s="107">
        <v>0</v>
      </c>
      <c r="N9" s="109">
        <v>31727.850999999999</v>
      </c>
      <c r="O9" s="110">
        <v>31727.850000000002</v>
      </c>
      <c r="P9" s="107">
        <v>-3.1518050074231249E-8</v>
      </c>
      <c r="Q9" s="111">
        <v>33633.86</v>
      </c>
      <c r="R9" s="112">
        <v>33652.57</v>
      </c>
      <c r="S9" s="106">
        <v>5.5628464886275692E-4</v>
      </c>
      <c r="T9" s="209"/>
    </row>
    <row r="10" spans="1:20" ht="30" customHeight="1" x14ac:dyDescent="0.35">
      <c r="A10" s="167">
        <v>2014</v>
      </c>
      <c r="B10" s="109">
        <v>461476.92</v>
      </c>
      <c r="C10" s="110">
        <v>462123.03</v>
      </c>
      <c r="D10" s="107">
        <v>1.4000916882258038E-3</v>
      </c>
      <c r="E10" s="109">
        <v>274377.33999999997</v>
      </c>
      <c r="F10" s="110">
        <v>274377.34000000003</v>
      </c>
      <c r="G10" s="107">
        <v>2.1214456308041844E-16</v>
      </c>
      <c r="H10" s="109">
        <v>52506.98</v>
      </c>
      <c r="I10" s="110">
        <v>52506.98</v>
      </c>
      <c r="J10" s="107">
        <v>0</v>
      </c>
      <c r="K10" s="109">
        <v>109022.92000000001</v>
      </c>
      <c r="L10" s="110">
        <v>109022.92</v>
      </c>
      <c r="M10" s="107">
        <v>-1.3347574279212893E-16</v>
      </c>
      <c r="N10" s="109">
        <v>25050.469999999998</v>
      </c>
      <c r="O10" s="110">
        <v>25050.47</v>
      </c>
      <c r="P10" s="107">
        <v>1.4522597009524027E-16</v>
      </c>
      <c r="Q10" s="111">
        <v>37140.42</v>
      </c>
      <c r="R10" s="112">
        <v>37073.440000000002</v>
      </c>
      <c r="S10" s="106">
        <v>-1.8034260247998253E-3</v>
      </c>
      <c r="T10" s="209"/>
    </row>
    <row r="11" spans="1:20" ht="30" customHeight="1" x14ac:dyDescent="0.35">
      <c r="A11" s="167">
        <v>2015</v>
      </c>
      <c r="B11" s="109">
        <v>443126.5</v>
      </c>
      <c r="C11" s="110">
        <v>443563.56</v>
      </c>
      <c r="D11" s="107">
        <v>9.8630977835899606E-4</v>
      </c>
      <c r="E11" s="109">
        <v>255641.59999999998</v>
      </c>
      <c r="F11" s="110">
        <v>255878.07</v>
      </c>
      <c r="G11" s="107">
        <v>9.2500594582427232E-4</v>
      </c>
      <c r="H11" s="109">
        <v>51770.100000000006</v>
      </c>
      <c r="I11" s="110">
        <v>51807.78</v>
      </c>
      <c r="J11" s="107">
        <v>7.2783324737624633E-4</v>
      </c>
      <c r="K11" s="109">
        <v>109476.10000000002</v>
      </c>
      <c r="L11" s="110">
        <v>109562.33</v>
      </c>
      <c r="M11" s="107">
        <v>7.8766050306853608E-4</v>
      </c>
      <c r="N11" s="109">
        <v>25612.900000000005</v>
      </c>
      <c r="O11" s="110">
        <v>25614.9</v>
      </c>
      <c r="P11" s="107">
        <v>7.8085652151703308E-5</v>
      </c>
      <c r="Q11" s="111">
        <v>35754.000000000007</v>
      </c>
      <c r="R11" s="112">
        <v>35796.769999999997</v>
      </c>
      <c r="S11" s="106">
        <v>1.1962297924704793E-3</v>
      </c>
      <c r="T11" s="209"/>
    </row>
    <row r="12" spans="1:20" ht="30" customHeight="1" x14ac:dyDescent="0.35">
      <c r="A12" s="167">
        <v>2016</v>
      </c>
      <c r="B12" s="109">
        <v>428348.37</v>
      </c>
      <c r="C12" s="110">
        <v>428348.37</v>
      </c>
      <c r="D12" s="107">
        <v>0</v>
      </c>
      <c r="E12" s="109">
        <v>238899.31999999998</v>
      </c>
      <c r="F12" s="110">
        <v>238899.31999999998</v>
      </c>
      <c r="G12" s="107">
        <v>0</v>
      </c>
      <c r="H12" s="109">
        <v>48030.710000000006</v>
      </c>
      <c r="I12" s="110">
        <v>48030.710000000006</v>
      </c>
      <c r="J12" s="107">
        <v>0</v>
      </c>
      <c r="K12" s="109">
        <v>109593.53000000001</v>
      </c>
      <c r="L12" s="110">
        <v>109593.53000000001</v>
      </c>
      <c r="M12" s="107">
        <v>0</v>
      </c>
      <c r="N12" s="109">
        <v>31210.39</v>
      </c>
      <c r="O12" s="110">
        <v>31210.39</v>
      </c>
      <c r="P12" s="107">
        <v>0</v>
      </c>
      <c r="Q12" s="111">
        <v>30730.710000000003</v>
      </c>
      <c r="R12" s="112">
        <v>30730.710000000003</v>
      </c>
      <c r="S12" s="106">
        <v>0</v>
      </c>
      <c r="T12" s="209"/>
    </row>
    <row r="13" spans="1:20" ht="30" customHeight="1" x14ac:dyDescent="0.35">
      <c r="A13" s="167">
        <v>2017</v>
      </c>
      <c r="B13" s="109">
        <v>433455</v>
      </c>
      <c r="C13" s="110">
        <v>433460.30000000005</v>
      </c>
      <c r="D13" s="107">
        <v>1.2227336171105572E-5</v>
      </c>
      <c r="E13" s="109">
        <v>243837.6</v>
      </c>
      <c r="F13" s="110">
        <v>243837.98</v>
      </c>
      <c r="G13" s="107">
        <v>1.5584142888736462E-6</v>
      </c>
      <c r="H13" s="109">
        <v>47501.599999999999</v>
      </c>
      <c r="I13" s="110">
        <v>47508.72</v>
      </c>
      <c r="J13" s="107">
        <v>1.4988968792635659E-4</v>
      </c>
      <c r="K13" s="109">
        <v>109492.2</v>
      </c>
      <c r="L13" s="110">
        <v>109488.6</v>
      </c>
      <c r="M13" s="107">
        <v>-3.2879054398315762E-5</v>
      </c>
      <c r="N13" s="109">
        <v>32623.599999999999</v>
      </c>
      <c r="O13" s="110">
        <v>32624.6</v>
      </c>
      <c r="P13" s="107">
        <v>3.0652656359200088E-5</v>
      </c>
      <c r="Q13" s="111">
        <v>34188.399999999994</v>
      </c>
      <c r="R13" s="112">
        <v>34187.270000000004</v>
      </c>
      <c r="S13" s="106">
        <v>-3.3052146341744713E-5</v>
      </c>
      <c r="T13" s="209"/>
    </row>
    <row r="14" spans="1:20" ht="30" customHeight="1" x14ac:dyDescent="0.35">
      <c r="A14" s="166">
        <v>2018</v>
      </c>
      <c r="B14" s="221">
        <v>419896.60000000003</v>
      </c>
      <c r="C14" s="222">
        <v>419897.10000000003</v>
      </c>
      <c r="D14" s="108">
        <v>1.1907693465486502E-6</v>
      </c>
      <c r="E14" s="221">
        <v>250475.7</v>
      </c>
      <c r="F14" s="222">
        <v>250475.7</v>
      </c>
      <c r="G14" s="108">
        <v>0</v>
      </c>
      <c r="H14" s="221">
        <v>37541.699999999997</v>
      </c>
      <c r="I14" s="222">
        <v>37541.699999999997</v>
      </c>
      <c r="J14" s="108">
        <v>0</v>
      </c>
      <c r="K14" s="221">
        <v>99778.299999999988</v>
      </c>
      <c r="L14" s="222">
        <v>99778.299999999988</v>
      </c>
      <c r="M14" s="108">
        <v>0</v>
      </c>
      <c r="N14" s="221">
        <v>32100.9</v>
      </c>
      <c r="O14" s="222">
        <v>32100.899999999998</v>
      </c>
      <c r="P14" s="108">
        <v>-1.1332949565562689E-16</v>
      </c>
      <c r="Q14" s="223">
        <v>32736.399999999998</v>
      </c>
      <c r="R14" s="224">
        <v>32736.399999999998</v>
      </c>
      <c r="S14" s="219">
        <v>0</v>
      </c>
      <c r="T14" s="220"/>
    </row>
    <row r="15" spans="1:20" s="225" customFormat="1" ht="30" customHeight="1" x14ac:dyDescent="0.35">
      <c r="A15" s="167">
        <v>2019</v>
      </c>
      <c r="B15" s="113">
        <v>430291.85000000003</v>
      </c>
      <c r="C15" s="110">
        <v>430292.35</v>
      </c>
      <c r="D15" s="107">
        <v>1.1620020224454455E-6</v>
      </c>
      <c r="E15" s="113">
        <v>242090.02999999997</v>
      </c>
      <c r="F15" s="110">
        <v>242090.02999999997</v>
      </c>
      <c r="G15" s="107">
        <v>0</v>
      </c>
      <c r="H15" s="113">
        <v>48802.48</v>
      </c>
      <c r="I15" s="110">
        <v>48802.48</v>
      </c>
      <c r="J15" s="107">
        <v>0</v>
      </c>
      <c r="K15" s="113">
        <v>107479.67999999999</v>
      </c>
      <c r="L15" s="110">
        <v>107479.67999999999</v>
      </c>
      <c r="M15" s="107">
        <v>0</v>
      </c>
      <c r="N15" s="113">
        <v>31919.660000000003</v>
      </c>
      <c r="O15" s="110">
        <v>31919.660000000003</v>
      </c>
      <c r="P15" s="107">
        <v>0</v>
      </c>
      <c r="Q15" s="111">
        <v>31807.870000000003</v>
      </c>
      <c r="R15" s="112">
        <v>31807.870000000003</v>
      </c>
      <c r="S15" s="106">
        <v>0</v>
      </c>
      <c r="T15" s="209"/>
    </row>
    <row r="16" spans="1:20" ht="30" customHeight="1" x14ac:dyDescent="0.35">
      <c r="A16" s="167">
        <v>2020</v>
      </c>
      <c r="B16" s="109">
        <v>430343.48000000004</v>
      </c>
      <c r="C16" s="110">
        <v>429314.01</v>
      </c>
      <c r="D16" s="107">
        <v>-2.3922054076432856E-3</v>
      </c>
      <c r="E16" s="109">
        <v>259315.75</v>
      </c>
      <c r="F16" s="110">
        <v>258701.81</v>
      </c>
      <c r="G16" s="107">
        <v>-2.367538416004436E-3</v>
      </c>
      <c r="H16" s="109">
        <v>43152.630000000005</v>
      </c>
      <c r="I16" s="110">
        <v>43090.81</v>
      </c>
      <c r="J16" s="107">
        <v>-1.4325893925817958E-3</v>
      </c>
      <c r="K16" s="109">
        <v>93751.700000000012</v>
      </c>
      <c r="L16" s="110">
        <v>93537.69</v>
      </c>
      <c r="M16" s="107">
        <v>-2.2827319397942573E-3</v>
      </c>
      <c r="N16" s="109">
        <v>34123.399999999994</v>
      </c>
      <c r="O16" s="110">
        <v>33983.699999999997</v>
      </c>
      <c r="P16" s="107">
        <v>-4.0939648452380803E-3</v>
      </c>
      <c r="Q16" s="111">
        <v>30885.210000000003</v>
      </c>
      <c r="R16" s="112">
        <v>30793.269999999997</v>
      </c>
      <c r="S16" s="106">
        <v>-2.9768293626627747E-3</v>
      </c>
      <c r="T16" s="209" t="s">
        <v>147</v>
      </c>
    </row>
    <row r="17" spans="1:20" ht="30" customHeight="1" x14ac:dyDescent="0.35">
      <c r="A17" s="167">
        <v>2021</v>
      </c>
      <c r="B17" s="113">
        <v>430477.01</v>
      </c>
      <c r="C17" s="168">
        <v>430477.01</v>
      </c>
      <c r="D17" s="189">
        <v>0</v>
      </c>
      <c r="E17" s="113">
        <v>248920.98999999996</v>
      </c>
      <c r="F17" s="168">
        <v>248920.98999999996</v>
      </c>
      <c r="G17" s="189">
        <v>0</v>
      </c>
      <c r="H17" s="113">
        <v>43246.25</v>
      </c>
      <c r="I17" s="168">
        <v>43246.25</v>
      </c>
      <c r="J17" s="189">
        <v>0</v>
      </c>
      <c r="K17" s="113">
        <v>104570.81999999999</v>
      </c>
      <c r="L17" s="168">
        <v>104570.81999999999</v>
      </c>
      <c r="M17" s="189">
        <v>0</v>
      </c>
      <c r="N17" s="113">
        <v>33738.949999999997</v>
      </c>
      <c r="O17" s="168">
        <v>33738.949999999997</v>
      </c>
      <c r="P17" s="189">
        <v>0</v>
      </c>
      <c r="Q17" s="111">
        <v>33187.68</v>
      </c>
      <c r="R17" s="112">
        <v>33187.68</v>
      </c>
      <c r="S17" s="106">
        <v>0</v>
      </c>
      <c r="T17" s="209"/>
    </row>
    <row r="18" spans="1:20" ht="30" customHeight="1" x14ac:dyDescent="0.35">
      <c r="A18" s="190">
        <v>2022</v>
      </c>
      <c r="B18" s="113" t="s">
        <v>126</v>
      </c>
      <c r="C18" s="168">
        <v>414256.38</v>
      </c>
      <c r="D18" s="189" t="s">
        <v>127</v>
      </c>
      <c r="E18" s="113" t="s">
        <v>126</v>
      </c>
      <c r="F18" s="168">
        <v>235815.78999999998</v>
      </c>
      <c r="G18" s="189" t="s">
        <v>127</v>
      </c>
      <c r="H18" s="113" t="s">
        <v>126</v>
      </c>
      <c r="I18" s="168">
        <v>44174.15</v>
      </c>
      <c r="J18" s="189" t="s">
        <v>127</v>
      </c>
      <c r="K18" s="113" t="s">
        <v>126</v>
      </c>
      <c r="L18" s="168">
        <v>107117.43000000001</v>
      </c>
      <c r="M18" s="189" t="s">
        <v>127</v>
      </c>
      <c r="N18" s="113" t="s">
        <v>126</v>
      </c>
      <c r="O18" s="168">
        <v>27149.01</v>
      </c>
      <c r="P18" s="189" t="s">
        <v>127</v>
      </c>
      <c r="Q18" s="111" t="s">
        <v>126</v>
      </c>
      <c r="R18" s="112">
        <v>35361.86</v>
      </c>
      <c r="S18" s="106" t="s">
        <v>127</v>
      </c>
      <c r="T18" s="209" t="s">
        <v>148</v>
      </c>
    </row>
    <row r="19" spans="1:20" ht="30" customHeight="1" x14ac:dyDescent="0.35">
      <c r="B19" s="5"/>
      <c r="C19" s="6"/>
      <c r="D19" s="6"/>
    </row>
    <row r="20" spans="1:20" x14ac:dyDescent="0.35">
      <c r="B20" s="5"/>
      <c r="C20" s="6"/>
      <c r="D20" s="6"/>
    </row>
    <row r="21" spans="1:20" x14ac:dyDescent="0.35">
      <c r="B21" s="5"/>
      <c r="C21" s="6"/>
      <c r="D21" s="6"/>
    </row>
    <row r="22" spans="1:20" x14ac:dyDescent="0.35">
      <c r="B22" s="5"/>
      <c r="C22" s="6"/>
      <c r="D22" s="6"/>
    </row>
    <row r="23" spans="1:20" x14ac:dyDescent="0.35">
      <c r="B23" s="5"/>
      <c r="C23" s="6"/>
      <c r="D23" s="6"/>
    </row>
    <row r="24" spans="1:20" x14ac:dyDescent="0.35">
      <c r="B24" s="5"/>
      <c r="C24" s="6"/>
      <c r="D24" s="6"/>
    </row>
  </sheetData>
  <hyperlinks>
    <hyperlink ref="A6" location="'Table of contents'!A1" display="Link to table of contents" xr:uid="{00000000-0004-0000-0700-000000000000}"/>
  </hyperlinks>
  <pageMargins left="0.75" right="0.75" top="1" bottom="1" header="0.5" footer="0.5"/>
  <pageSetup paperSize="9" scale="36"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4"/>
  <sheetViews>
    <sheetView showGridLines="0" zoomScaleNormal="100" workbookViewId="0">
      <pane xSplit="1" ySplit="8" topLeftCell="B9" activePane="bottomRight" state="frozen"/>
      <selection activeCell="E24" sqref="E24"/>
      <selection pane="topRight" activeCell="E24" sqref="E24"/>
      <selection pane="bottomLeft" activeCell="E24" sqref="E24"/>
      <selection pane="bottomRight"/>
    </sheetView>
  </sheetViews>
  <sheetFormatPr defaultRowHeight="14.5" x14ac:dyDescent="0.35"/>
  <cols>
    <col min="1" max="1" width="15.7265625" customWidth="1"/>
    <col min="2" max="19" width="15.54296875" customWidth="1"/>
    <col min="20" max="20" width="62.453125" customWidth="1"/>
  </cols>
  <sheetData>
    <row r="1" spans="1:20" ht="15.5" x14ac:dyDescent="0.35">
      <c r="A1" s="193" t="s">
        <v>162</v>
      </c>
    </row>
    <row r="2" spans="1:20" ht="15.5" x14ac:dyDescent="0.35">
      <c r="A2" s="38" t="s">
        <v>2</v>
      </c>
    </row>
    <row r="3" spans="1:20" ht="15.5" x14ac:dyDescent="0.35">
      <c r="A3" s="38" t="s">
        <v>158</v>
      </c>
    </row>
    <row r="4" spans="1:20" ht="15.5" x14ac:dyDescent="0.35">
      <c r="A4" s="194" t="s">
        <v>36</v>
      </c>
    </row>
    <row r="5" spans="1:20" ht="15.5" x14ac:dyDescent="0.35">
      <c r="A5" s="194" t="s">
        <v>128</v>
      </c>
    </row>
    <row r="6" spans="1:20" ht="15.5" x14ac:dyDescent="0.35">
      <c r="A6" s="188" t="s">
        <v>27</v>
      </c>
    </row>
    <row r="7" spans="1:20" ht="16" customHeight="1" x14ac:dyDescent="0.35">
      <c r="A7" s="194" t="s">
        <v>137</v>
      </c>
    </row>
    <row r="8" spans="1:20" ht="46.5" x14ac:dyDescent="0.35">
      <c r="A8" s="231" t="s">
        <v>37</v>
      </c>
      <c r="B8" s="232" t="s">
        <v>81</v>
      </c>
      <c r="C8" s="233" t="s">
        <v>82</v>
      </c>
      <c r="D8" s="234" t="s">
        <v>65</v>
      </c>
      <c r="E8" s="232" t="s">
        <v>83</v>
      </c>
      <c r="F8" s="233" t="s">
        <v>84</v>
      </c>
      <c r="G8" s="234" t="s">
        <v>68</v>
      </c>
      <c r="H8" s="232" t="s">
        <v>85</v>
      </c>
      <c r="I8" s="233" t="s">
        <v>86</v>
      </c>
      <c r="J8" s="234" t="s">
        <v>71</v>
      </c>
      <c r="K8" s="232" t="s">
        <v>87</v>
      </c>
      <c r="L8" s="233" t="s">
        <v>88</v>
      </c>
      <c r="M8" s="234" t="s">
        <v>74</v>
      </c>
      <c r="N8" s="232" t="s">
        <v>89</v>
      </c>
      <c r="O8" s="233" t="s">
        <v>90</v>
      </c>
      <c r="P8" s="234" t="s">
        <v>77</v>
      </c>
      <c r="Q8" s="232" t="s">
        <v>91</v>
      </c>
      <c r="R8" s="233" t="s">
        <v>92</v>
      </c>
      <c r="S8" s="235" t="s">
        <v>80</v>
      </c>
      <c r="T8" s="236" t="s">
        <v>146</v>
      </c>
    </row>
    <row r="9" spans="1:20" ht="30" customHeight="1" x14ac:dyDescent="0.35">
      <c r="A9" s="167">
        <v>2013</v>
      </c>
      <c r="B9" s="109">
        <v>6.0692554807159649</v>
      </c>
      <c r="C9" s="110">
        <v>6.1910014519571748</v>
      </c>
      <c r="D9" s="107">
        <v>2.0059457313674992E-2</v>
      </c>
      <c r="E9" s="109">
        <v>5.5973812484142522</v>
      </c>
      <c r="F9" s="110">
        <v>5.7803462782613595</v>
      </c>
      <c r="G9" s="107">
        <v>3.2687612604365937E-2</v>
      </c>
      <c r="H9" s="109">
        <v>6.8848277388419659</v>
      </c>
      <c r="I9" s="110">
        <v>6.5701986128091834</v>
      </c>
      <c r="J9" s="107">
        <v>-4.5698910411040058E-2</v>
      </c>
      <c r="K9" s="109">
        <v>7.2543126252334602</v>
      </c>
      <c r="L9" s="110">
        <v>7.5188179131259867</v>
      </c>
      <c r="M9" s="107">
        <v>3.646179887153872E-2</v>
      </c>
      <c r="N9" s="109">
        <v>6.1463426100546208</v>
      </c>
      <c r="O9" s="110">
        <v>5.8945389883766923</v>
      </c>
      <c r="P9" s="107">
        <v>-4.0968041915855839E-2</v>
      </c>
      <c r="Q9" s="111">
        <v>3.0850159435335835</v>
      </c>
      <c r="R9" s="112">
        <v>3.3177937311168781</v>
      </c>
      <c r="S9" s="106">
        <v>7.5454322390525616E-2</v>
      </c>
      <c r="T9" s="209"/>
    </row>
    <row r="10" spans="1:20" ht="30" customHeight="1" x14ac:dyDescent="0.35">
      <c r="A10" s="167">
        <v>2014</v>
      </c>
      <c r="B10" s="109">
        <v>7.1126001233204956</v>
      </c>
      <c r="C10" s="110">
        <v>6.970620515039391</v>
      </c>
      <c r="D10" s="107">
        <v>-1.9961702586876476E-2</v>
      </c>
      <c r="E10" s="109">
        <v>6.3630137353830269</v>
      </c>
      <c r="F10" s="110">
        <v>6.0679390686589487</v>
      </c>
      <c r="G10" s="107">
        <v>-4.6373413447663409E-2</v>
      </c>
      <c r="H10" s="109">
        <v>7.7354627245746599</v>
      </c>
      <c r="I10" s="110">
        <v>7.8230539629032858</v>
      </c>
      <c r="J10" s="107">
        <v>1.1323335325546694E-2</v>
      </c>
      <c r="K10" s="109">
        <v>8.7495823966267547</v>
      </c>
      <c r="L10" s="110">
        <v>9.0746708808370702</v>
      </c>
      <c r="M10" s="107">
        <v>3.7154742875002526E-2</v>
      </c>
      <c r="N10" s="109">
        <v>6.9069393951625528</v>
      </c>
      <c r="O10" s="110">
        <v>6.1046169837344761</v>
      </c>
      <c r="P10" s="107">
        <v>-0.11616178534735706</v>
      </c>
      <c r="Q10" s="111">
        <v>4.05803628495892</v>
      </c>
      <c r="R10" s="112">
        <v>3.9804836035559612</v>
      </c>
      <c r="S10" s="106">
        <v>-1.9110889099342755E-2</v>
      </c>
      <c r="T10" s="209"/>
    </row>
    <row r="11" spans="1:20" ht="30" customHeight="1" x14ac:dyDescent="0.35">
      <c r="A11" s="167">
        <v>2015</v>
      </c>
      <c r="B11" s="109">
        <v>7.3241503577125995</v>
      </c>
      <c r="C11" s="110">
        <v>6.99025857664813</v>
      </c>
      <c r="D11" s="107">
        <v>-4.558778353217028E-2</v>
      </c>
      <c r="E11" s="109">
        <v>6.1575724517055379</v>
      </c>
      <c r="F11" s="110">
        <v>5.9432847079214914</v>
      </c>
      <c r="G11" s="107">
        <v>-3.480068573528397E-2</v>
      </c>
      <c r="H11" s="109">
        <v>8.3028128226792219</v>
      </c>
      <c r="I11" s="110">
        <v>7.8399182969121606</v>
      </c>
      <c r="J11" s="107">
        <v>-5.5751530915241161E-2</v>
      </c>
      <c r="K11" s="109">
        <v>9.6742209998054669</v>
      </c>
      <c r="L11" s="110">
        <v>9.3022993662112228</v>
      </c>
      <c r="M11" s="107">
        <v>-3.8444607953624678E-2</v>
      </c>
      <c r="N11" s="109">
        <v>6.966405682637145</v>
      </c>
      <c r="O11" s="110">
        <v>5.9172285152109083</v>
      </c>
      <c r="P11" s="107">
        <v>-0.15060523535704698</v>
      </c>
      <c r="Q11" s="111">
        <v>4.2163085658814934</v>
      </c>
      <c r="R11" s="112">
        <v>4.1481643615427517</v>
      </c>
      <c r="S11" s="106">
        <v>-1.6162053434648216E-2</v>
      </c>
      <c r="T11" s="209"/>
    </row>
    <row r="12" spans="1:20" ht="30" customHeight="1" x14ac:dyDescent="0.35">
      <c r="A12" s="167">
        <v>2016</v>
      </c>
      <c r="B12" s="109">
        <v>6.4749805046715831</v>
      </c>
      <c r="C12" s="110">
        <v>6.4256396208141187</v>
      </c>
      <c r="D12" s="107">
        <v>-7.6202366666379799E-3</v>
      </c>
      <c r="E12" s="109">
        <v>5.3064714084781714</v>
      </c>
      <c r="F12" s="110">
        <v>5.4268944441713591</v>
      </c>
      <c r="G12" s="107">
        <v>2.2693618117076313E-2</v>
      </c>
      <c r="H12" s="109">
        <v>7.1851644875187874</v>
      </c>
      <c r="I12" s="110">
        <v>6.8449093091867121</v>
      </c>
      <c r="J12" s="107">
        <v>-4.735523855064503E-2</v>
      </c>
      <c r="K12" s="109">
        <v>8.7187201078845558</v>
      </c>
      <c r="L12" s="110">
        <v>8.4493264286692149</v>
      </c>
      <c r="M12" s="107">
        <v>-3.0898305701053695E-2</v>
      </c>
      <c r="N12" s="109">
        <v>6.5847992918161768</v>
      </c>
      <c r="O12" s="110">
        <v>6.4381071671817294</v>
      </c>
      <c r="P12" s="107">
        <v>-2.2277387378649746E-2</v>
      </c>
      <c r="Q12" s="111">
        <v>3.0469798695513224</v>
      </c>
      <c r="R12" s="112">
        <v>3.3146587396793259</v>
      </c>
      <c r="S12" s="106">
        <v>8.7850554184140409E-2</v>
      </c>
      <c r="T12" s="209"/>
    </row>
    <row r="13" spans="1:20" ht="30" customHeight="1" x14ac:dyDescent="0.35">
      <c r="A13" s="167">
        <v>2017</v>
      </c>
      <c r="B13" s="109">
        <v>7.1171663494480395</v>
      </c>
      <c r="C13" s="110">
        <v>6.5958645262032176</v>
      </c>
      <c r="D13" s="107">
        <v>-7.3245698870766263E-2</v>
      </c>
      <c r="E13" s="109">
        <v>6.187812010944989</v>
      </c>
      <c r="F13" s="110">
        <v>5.8760956930374073</v>
      </c>
      <c r="G13" s="107">
        <v>-5.037585455993468E-2</v>
      </c>
      <c r="H13" s="109">
        <v>7.8138965845360993</v>
      </c>
      <c r="I13" s="110">
        <v>7.4114425379860087</v>
      </c>
      <c r="J13" s="107">
        <v>-5.1504910795282008E-2</v>
      </c>
      <c r="K13" s="109">
        <v>9.0234698910059361</v>
      </c>
      <c r="L13" s="110">
        <v>8.1223841756554016</v>
      </c>
      <c r="M13" s="107">
        <v>-9.986022297793487E-2</v>
      </c>
      <c r="N13" s="109">
        <v>6.6509505388736976</v>
      </c>
      <c r="O13" s="110">
        <v>5.664838551967935</v>
      </c>
      <c r="P13" s="107">
        <v>-0.14826632390995878</v>
      </c>
      <c r="Q13" s="111">
        <v>4.1092762457441721</v>
      </c>
      <c r="R13" s="112">
        <v>4.2132056161206082</v>
      </c>
      <c r="S13" s="106">
        <v>2.5291405143198147E-2</v>
      </c>
      <c r="T13" s="209"/>
    </row>
    <row r="14" spans="1:20" ht="30" customHeight="1" x14ac:dyDescent="0.35">
      <c r="A14" s="166">
        <v>2018</v>
      </c>
      <c r="B14" s="221">
        <v>6.1984359601863899</v>
      </c>
      <c r="C14" s="222">
        <v>5.9833985661105284</v>
      </c>
      <c r="D14" s="108">
        <v>-3.4692202267972636E-2</v>
      </c>
      <c r="E14" s="221">
        <v>5.3039127907417765</v>
      </c>
      <c r="F14" s="222">
        <v>5.5394715478101473</v>
      </c>
      <c r="G14" s="108">
        <v>4.4412260601182856E-2</v>
      </c>
      <c r="H14" s="221">
        <v>7.6469443845110909</v>
      </c>
      <c r="I14" s="222">
        <v>7.1420256339391113</v>
      </c>
      <c r="J14" s="108">
        <v>-6.6028824741382205E-2</v>
      </c>
      <c r="K14" s="221">
        <v>8.0886949968079236</v>
      </c>
      <c r="L14" s="222">
        <v>6.824683555912312</v>
      </c>
      <c r="M14" s="108">
        <v>-0.15626889645294251</v>
      </c>
      <c r="N14" s="221">
        <v>5.6087333376945807</v>
      </c>
      <c r="O14" s="222">
        <v>5.4773880326595812</v>
      </c>
      <c r="P14" s="108">
        <v>-2.3417997812851598E-2</v>
      </c>
      <c r="Q14" s="223">
        <v>3.8219567209589331</v>
      </c>
      <c r="R14" s="224">
        <v>3.8590189371043686</v>
      </c>
      <c r="S14" s="219">
        <v>9.6971836290538974E-3</v>
      </c>
      <c r="T14" s="220"/>
    </row>
    <row r="15" spans="1:20" s="225" customFormat="1" ht="30" customHeight="1" x14ac:dyDescent="0.35">
      <c r="A15" s="167">
        <v>2019</v>
      </c>
      <c r="B15" s="113">
        <v>7.5449717937794913</v>
      </c>
      <c r="C15" s="110">
        <v>7.131335285897177</v>
      </c>
      <c r="D15" s="107">
        <v>-5.4822803741074295E-2</v>
      </c>
      <c r="E15" s="113">
        <v>6.7265048759325152</v>
      </c>
      <c r="F15" s="110">
        <v>6.3770689134376672</v>
      </c>
      <c r="G15" s="107">
        <v>-5.1949113089196211E-2</v>
      </c>
      <c r="H15" s="113">
        <v>8.4058934134190952</v>
      </c>
      <c r="I15" s="110">
        <v>8.1706412969742903</v>
      </c>
      <c r="J15" s="107">
        <v>-2.7986569050382021E-2</v>
      </c>
      <c r="K15" s="113">
        <v>9.2722210192925392</v>
      </c>
      <c r="L15" s="110">
        <v>8.7166689217776714</v>
      </c>
      <c r="M15" s="107">
        <v>-5.9915752262477438E-2</v>
      </c>
      <c r="N15" s="113">
        <v>6.6202556950855396</v>
      </c>
      <c r="O15" s="110">
        <v>5.9249180404507795</v>
      </c>
      <c r="P15" s="107">
        <v>-0.1050318426750397</v>
      </c>
      <c r="Q15" s="111">
        <v>4.0912020061634555</v>
      </c>
      <c r="R15" s="112">
        <v>3.9030436977100331</v>
      </c>
      <c r="S15" s="106">
        <v>-4.599096015546511E-2</v>
      </c>
      <c r="T15" s="209"/>
    </row>
    <row r="16" spans="1:20" ht="30" customHeight="1" x14ac:dyDescent="0.35">
      <c r="A16" s="167">
        <v>2020</v>
      </c>
      <c r="B16" s="109">
        <v>7.2599060898453311</v>
      </c>
      <c r="C16" s="110">
        <v>7.2492762960395067</v>
      </c>
      <c r="D16" s="107">
        <v>-1.4641778659771711E-3</v>
      </c>
      <c r="E16" s="109">
        <v>6.8476900731615444</v>
      </c>
      <c r="F16" s="110">
        <v>6.8494676738428728</v>
      </c>
      <c r="G16" s="107">
        <v>2.595912873299278E-4</v>
      </c>
      <c r="H16" s="109">
        <v>7.3458477582404234</v>
      </c>
      <c r="I16" s="110">
        <v>7.2940370860232431</v>
      </c>
      <c r="J16" s="107">
        <v>-7.0530555386286234E-3</v>
      </c>
      <c r="K16" s="109">
        <v>8.6038113991511675</v>
      </c>
      <c r="L16" s="110">
        <v>8.5700304233135505</v>
      </c>
      <c r="M16" s="107">
        <v>-3.9262803739456486E-3</v>
      </c>
      <c r="N16" s="109">
        <v>6.5915110625058553</v>
      </c>
      <c r="O16" s="110">
        <v>6.6007932113858674</v>
      </c>
      <c r="P16" s="107">
        <v>1.4081974211969796E-3</v>
      </c>
      <c r="Q16" s="111">
        <v>3.9926897659728646</v>
      </c>
      <c r="R16" s="112">
        <v>3.9593503736128772</v>
      </c>
      <c r="S16" s="106">
        <v>-8.3501084016388318E-3</v>
      </c>
      <c r="T16" s="209" t="s">
        <v>149</v>
      </c>
    </row>
    <row r="17" spans="1:20" ht="30" customHeight="1" x14ac:dyDescent="0.35">
      <c r="A17" s="167">
        <v>2021</v>
      </c>
      <c r="B17" s="113">
        <v>7.2306346276360767</v>
      </c>
      <c r="C17" s="168">
        <v>6.6492805761922193</v>
      </c>
      <c r="D17" s="189">
        <v>-8.0401525091846657E-2</v>
      </c>
      <c r="E17" s="113">
        <v>6.3516615809396511</v>
      </c>
      <c r="F17" s="168">
        <v>5.8283750015838534</v>
      </c>
      <c r="G17" s="189">
        <v>-8.2385777750832848E-2</v>
      </c>
      <c r="H17" s="113">
        <v>8.0795070785795744</v>
      </c>
      <c r="I17" s="168">
        <v>7.6918672734415683</v>
      </c>
      <c r="J17" s="189">
        <v>-4.7978150321288597E-2</v>
      </c>
      <c r="K17" s="113">
        <v>9.180643413223164</v>
      </c>
      <c r="L17" s="168">
        <v>8.511362512149633</v>
      </c>
      <c r="M17" s="189">
        <v>-7.2901306689414067E-2</v>
      </c>
      <c r="N17" s="113">
        <v>6.5836160636122969</v>
      </c>
      <c r="O17" s="168">
        <v>5.5980690957478121</v>
      </c>
      <c r="P17" s="189">
        <v>-0.14969690795178831</v>
      </c>
      <c r="Q17" s="111">
        <v>3.6663237601459042</v>
      </c>
      <c r="R17" s="112">
        <v>3.8241162935931268</v>
      </c>
      <c r="S17" s="106">
        <v>4.3038352248777688E-2</v>
      </c>
      <c r="T17" s="209"/>
    </row>
    <row r="18" spans="1:20" ht="30" customHeight="1" x14ac:dyDescent="0.35">
      <c r="A18" s="190">
        <v>2022</v>
      </c>
      <c r="B18" s="113" t="s">
        <v>126</v>
      </c>
      <c r="C18" s="168">
        <v>7.5754335205422052</v>
      </c>
      <c r="D18" s="189" t="s">
        <v>127</v>
      </c>
      <c r="E18" s="113" t="s">
        <v>126</v>
      </c>
      <c r="F18" s="168">
        <v>6.8071583982475179</v>
      </c>
      <c r="G18" s="189" t="s">
        <v>127</v>
      </c>
      <c r="H18" s="113" t="s">
        <v>126</v>
      </c>
      <c r="I18" s="168">
        <v>8.1915160301672287</v>
      </c>
      <c r="J18" s="189" t="s">
        <v>127</v>
      </c>
      <c r="K18" s="113" t="s">
        <v>126</v>
      </c>
      <c r="L18" s="168">
        <v>9.3363214909917538</v>
      </c>
      <c r="M18" s="189" t="s">
        <v>127</v>
      </c>
      <c r="N18" s="113" t="s">
        <v>126</v>
      </c>
      <c r="O18" s="168">
        <v>6.298579955577754</v>
      </c>
      <c r="P18" s="189" t="s">
        <v>127</v>
      </c>
      <c r="Q18" s="111" t="s">
        <v>126</v>
      </c>
      <c r="R18" s="112">
        <v>4.2666207116246344</v>
      </c>
      <c r="S18" s="106" t="s">
        <v>127</v>
      </c>
      <c r="T18" s="209" t="s">
        <v>148</v>
      </c>
    </row>
    <row r="19" spans="1:20" ht="30" customHeight="1" x14ac:dyDescent="0.35">
      <c r="B19" s="5"/>
      <c r="C19" s="6"/>
      <c r="D19" s="6"/>
    </row>
    <row r="20" spans="1:20" x14ac:dyDescent="0.35">
      <c r="B20" s="5"/>
      <c r="C20" s="6"/>
      <c r="D20" s="6"/>
    </row>
    <row r="21" spans="1:20" x14ac:dyDescent="0.35">
      <c r="B21" s="5"/>
      <c r="C21" s="6"/>
      <c r="D21" s="6"/>
    </row>
    <row r="22" spans="1:20" x14ac:dyDescent="0.35">
      <c r="B22" s="5"/>
      <c r="C22" s="6"/>
      <c r="D22" s="6"/>
    </row>
    <row r="23" spans="1:20" x14ac:dyDescent="0.35">
      <c r="B23" s="5"/>
      <c r="C23" s="6"/>
      <c r="D23" s="6"/>
    </row>
    <row r="24" spans="1:20" x14ac:dyDescent="0.35">
      <c r="B24" s="5"/>
      <c r="C24" s="6"/>
      <c r="D24" s="6"/>
    </row>
  </sheetData>
  <hyperlinks>
    <hyperlink ref="A6" location="'Table of contents'!A1" display="Link to table of contents" xr:uid="{00000000-0004-0000-0800-000000000000}"/>
  </hyperlinks>
  <pageMargins left="0.75" right="0.75" top="1" bottom="1" header="0.5" footer="0.5"/>
  <pageSetup paperSize="9" scale="36"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53D26341A57B383EE0540010E0463CCA" version="1.0.0">
  <systemFields>
    <field name="Objective-Id">
      <value order="0">A41628350</value>
    </field>
    <field name="Objective-Title">
      <value order="0">Cereal and Oilseed Rape Harvest 2022 - Final Estimates - Data - Accessible Tables 2022 - Final</value>
    </field>
    <field name="Objective-Description">
      <value order="0"/>
    </field>
    <field name="Objective-CreationStamp">
      <value order="0">2022-11-29T12:22:23Z</value>
    </field>
    <field name="Objective-IsApproved">
      <value order="0">false</value>
    </field>
    <field name="Objective-IsPublished">
      <value order="0">false</value>
    </field>
    <field name="Objective-DatePublished">
      <value order="0"/>
    </field>
    <field name="Objective-ModificationStamp">
      <value order="0">2022-12-12T10:54:10Z</value>
    </field>
    <field name="Objective-Owner">
      <value order="0">Massaya, Jacqueline J (Z620777)</value>
    </field>
    <field name="Objective-Path">
      <value order="0">Objective Global Folder:SG File Plan:Agriculture, environment and natural resources:Farming:General:Research and analysis: Farming - general:Cereal Production and Disposal Survey (2022-2023): 2022-2027</value>
    </field>
    <field name="Objective-Parent">
      <value order="0">Cereal Production and Disposal Survey (2022-2023): 2022-2027</value>
    </field>
    <field name="Objective-State">
      <value order="0">Being Drafted</value>
    </field>
    <field name="Objective-VersionId">
      <value order="0">vA62059173</value>
    </field>
    <field name="Objective-Version">
      <value order="0">4.1</value>
    </field>
    <field name="Objective-VersionNumber">
      <value order="0">14</value>
    </field>
    <field name="Objective-VersionComment">
      <value order="0"/>
    </field>
    <field name="Objective-FileNumber">
      <value order="0">STAT/393</value>
    </field>
    <field name="Objective-Classification">
      <value order="0">OFFICIAL-SENSITIVE-COMMERCIAL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A7D80279D86B849A3EDF74675CEC2D1" ma:contentTypeVersion="6" ma:contentTypeDescription="Create a new document." ma:contentTypeScope="" ma:versionID="0e9665e997322289a875aacfbd616b7a">
  <xsd:schema xmlns:xsd="http://www.w3.org/2001/XMLSchema" xmlns:xs="http://www.w3.org/2001/XMLSchema" xmlns:p="http://schemas.microsoft.com/office/2006/metadata/properties" xmlns:ns2="88102e75-8a10-4cfc-9a6f-28ca16804fdc" xmlns:ns3="a13e2855-205b-47c1-af91-45affc400dcd" targetNamespace="http://schemas.microsoft.com/office/2006/metadata/properties" ma:root="true" ma:fieldsID="b760e417f9848db70e4ed7fcd467179a" ns2:_="" ns3:_="">
    <xsd:import namespace="88102e75-8a10-4cfc-9a6f-28ca16804fdc"/>
    <xsd:import namespace="a13e2855-205b-47c1-af91-45affc400d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02e75-8a10-4cfc-9a6f-28ca16804f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3e2855-205b-47c1-af91-45affc400dc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C0820C-D02B-469F-86A7-F46B44DEEDDE}">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874D4FCF-566F-424F-A006-18B009B36AAA}">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27B795C-CCA2-4C8A-9F6F-6B073758F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02e75-8a10-4cfc-9a6f-28ca16804fdc"/>
    <ds:schemaRef ds:uri="a13e2855-205b-47c1-af91-45affc400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Notes</vt:lpstr>
      <vt:lpstr>Table of contents</vt:lpstr>
      <vt:lpstr>Table_1</vt:lpstr>
      <vt:lpstr>Table_2</vt:lpstr>
      <vt:lpstr>Table_3</vt:lpstr>
      <vt:lpstr>Table_4</vt:lpstr>
      <vt:lpstr>Table_5</vt:lpstr>
      <vt:lpstr>Table_6</vt:lpstr>
      <vt:lpstr>Table_7</vt:lpstr>
      <vt:lpstr>Table_8</vt:lpstr>
    </vt:vector>
  </TitlesOfParts>
  <Manager/>
  <Company>Scottish Executive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Adam Cruickshank</dc:creator>
  <cp:keywords/>
  <dc:description/>
  <cp:lastModifiedBy>Andrew Baird</cp:lastModifiedBy>
  <cp:revision/>
  <dcterms:created xsi:type="dcterms:W3CDTF">2010-09-21T11:41:39Z</dcterms:created>
  <dcterms:modified xsi:type="dcterms:W3CDTF">2023-01-16T15:17:48Z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A41628350</vt:lpwstr>
  </property>
  <property fmtid="{D5CDD505-2E9C-101B-9397-08002B2CF9AE}" pid="3" name="Objective-Comment">
    <vt:lpwstr/>
  </property>
  <property fmtid="{D5CDD505-2E9C-101B-9397-08002B2CF9AE}" pid="4" name="Objective-CreationStamp">
    <vt:filetime>2022-11-29T12:22:23Z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2022-12-12T10:54:10Z</vt:filetime>
  </property>
  <property fmtid="{D5CDD505-2E9C-101B-9397-08002B2CF9AE}" pid="9" name="Objective-Owner">
    <vt:lpwstr>Massaya, Jacqueline J (Z620777)</vt:lpwstr>
  </property>
  <property fmtid="{D5CDD505-2E9C-101B-9397-08002B2CF9AE}" pid="10" name="Objective-Path">
    <vt:lpwstr>Objective Global Folder:SG File Plan:Agriculture, environment and natural resources:Farming:General:Research and analysis: Farming - general:Cereal Production and Disposal Survey (2022-2023): 2022-2027</vt:lpwstr>
  </property>
  <property fmtid="{D5CDD505-2E9C-101B-9397-08002B2CF9AE}" pid="11" name="Objective-Parent">
    <vt:lpwstr>Cereal Production and Disposal Survey (2022-2023): 2022-2027</vt:lpwstr>
  </property>
  <property fmtid="{D5CDD505-2E9C-101B-9397-08002B2CF9AE}" pid="12" name="Objective-State">
    <vt:lpwstr>Being Drafted</vt:lpwstr>
  </property>
  <property fmtid="{D5CDD505-2E9C-101B-9397-08002B2CF9AE}" pid="13" name="Objective-Title">
    <vt:lpwstr>Cereal and Oilseed Rape Harvest 2022 - Final Estimates - Data - Accessible Tables 2022 - Final</vt:lpwstr>
  </property>
  <property fmtid="{D5CDD505-2E9C-101B-9397-08002B2CF9AE}" pid="14" name="Objective-Version">
    <vt:lpwstr>4.1</vt:lpwstr>
  </property>
  <property fmtid="{D5CDD505-2E9C-101B-9397-08002B2CF9AE}" pid="15" name="Objective-VersionComment">
    <vt:lpwstr/>
  </property>
  <property fmtid="{D5CDD505-2E9C-101B-9397-08002B2CF9AE}" pid="16" name="Objective-VersionNumber">
    <vt:r8>14</vt:r8>
  </property>
  <property fmtid="{D5CDD505-2E9C-101B-9397-08002B2CF9AE}" pid="17" name="Objective-FileNumber">
    <vt:lpwstr>STAT/393</vt:lpwstr>
  </property>
  <property fmtid="{D5CDD505-2E9C-101B-9397-08002B2CF9AE}" pid="18" name="Objective-Classification">
    <vt:lpwstr>OFFICIAL-SENSITIVE-COMMERCIAL</vt:lpwstr>
  </property>
  <property fmtid="{D5CDD505-2E9C-101B-9397-08002B2CF9AE}" pid="19" name="Objective-Caveats">
    <vt:lpwstr>Caveat for access to SG Fileplan</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Description">
    <vt:lpwstr/>
  </property>
  <property fmtid="{D5CDD505-2E9C-101B-9397-08002B2CF9AE}" pid="25" name="Objective-VersionId">
    <vt:lpwstr>vA62059173</vt:lpwstr>
  </property>
  <property fmtid="{D5CDD505-2E9C-101B-9397-08002B2CF9AE}" pid="26" name="Objective-Connect Creator">
    <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system]">
    <vt:lpwstr/>
  </property>
  <property fmtid="{D5CDD505-2E9C-101B-9397-08002B2CF9AE}" pid="32" name="Objective-Required Redaction">
    <vt:lpwstr/>
  </property>
  <property fmtid="{D5CDD505-2E9C-101B-9397-08002B2CF9AE}" pid="33" name="ContentTypeId">
    <vt:lpwstr>0x0101001A7D80279D86B849A3EDF74675CEC2D1</vt:lpwstr>
  </property>
</Properties>
</file>